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rosemont-my.sharepoint.com/personal/mlalumiere_cegepadistance_ca/Documents/SharePoint_Transit/test/"/>
    </mc:Choice>
  </mc:AlternateContent>
  <xr:revisionPtr revIDLastSave="182" documentId="13_ncr:1_{858E377E-D2C5-444F-BE58-2A6BCFE86504}" xr6:coauthVersionLast="47" xr6:coauthVersionMax="47" xr10:uidLastSave="{107AA553-3453-408B-B352-89E0264D0EEE}"/>
  <bookViews>
    <workbookView xWindow="-120" yWindow="-120" windowWidth="29040" windowHeight="15840" xr2:uid="{4820B379-3AF2-48C0-9BAB-7ED27DB8D00B}"/>
  </bookViews>
  <sheets>
    <sheet name="Extraction1" sheetId="1" r:id="rId1"/>
    <sheet name="Cou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 l="1"/>
  <c r="G5" i="1"/>
  <c r="G4" i="1"/>
  <c r="G3" i="1"/>
  <c r="G2" i="1"/>
  <c r="G7" i="1"/>
  <c r="D2" i="1"/>
  <c r="D3" i="1"/>
  <c r="D4" i="1"/>
  <c r="D5" i="1"/>
  <c r="D6" i="1"/>
  <c r="D7" i="1"/>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L2" i="2"/>
</calcChain>
</file>

<file path=xl/sharedStrings.xml><?xml version="1.0" encoding="utf-8"?>
<sst xmlns="http://schemas.openxmlformats.org/spreadsheetml/2006/main" count="815" uniqueCount="231">
  <si>
    <t>shortname</t>
  </si>
  <si>
    <t>course</t>
  </si>
  <si>
    <t>idnumber</t>
  </si>
  <si>
    <t>NAME</t>
  </si>
  <si>
    <t>E1G</t>
  </si>
  <si>
    <t>E1D</t>
  </si>
  <si>
    <t>Final Evaluation G</t>
  </si>
  <si>
    <t>Final Evaluation D</t>
  </si>
  <si>
    <t>101-901-RE-15-03</t>
  </si>
  <si>
    <t>E1P</t>
  </si>
  <si>
    <t>Final Evaluation P</t>
  </si>
  <si>
    <t>101-901-RE-65-01</t>
  </si>
  <si>
    <t>E2B</t>
  </si>
  <si>
    <t>Written Exam B</t>
  </si>
  <si>
    <t>201-103-RE-75-01</t>
  </si>
  <si>
    <t>201-105-RE-75-02</t>
  </si>
  <si>
    <t>201-301-RE-65-01</t>
  </si>
  <si>
    <t>109-101-MQ-65-01</t>
  </si>
  <si>
    <t>'&lt;p&gt;&lt;strong&gt;General Guidelines&lt;/strong&gt;&amp;nbsp;&lt;/p&gt;\r\n&lt;p&gt;Make sure your Web browser is up to date.&lt;br&gt;&lt;/p&gt;&lt;p&gt;Remember:&amp;nbsp;&lt;/p&gt;\r\n&lt;ul&gt;\r\n&lt;li&gt;You&amp;nbsp;are allowed to&amp;nbsp;use all your course materials.&amp;nbsp;&lt;/li&gt;\r\n&lt;li&gt;The final evaluation will be timed electronically. You will have a maximum of&amp;nbsp;6&amp;nbsp;hours to complete it (it should take you about 3 hours to complete this evaluation, but some additional time is granted). &lt;b&gt;You must complete the work and upload the final files to the learning environment within this time frame; otherwise, you will fail the evaluation.&lt;/b&gt;&lt;/li&gt;\r\n&lt;li&gt;To navigate from one question to another, you can also use the&amp;nbsp;Quiz navigation.&amp;nbsp;Note that you must&amp;nbsp;download&amp;nbsp;the&amp;nbsp;Answer Booklet&amp;nbsp;(and any other document)&amp;nbsp;before starting&amp;nbsp;your final evaluation. The Answer Booklet&amp;nbsp;(and other documents) must be submitted at the end of the evaluation.&amp;nbsp;&lt;/li&gt;\r\n&lt;/ul&gt;\r\n&lt;p&gt;&amp;nbsp;&amp;nbsp;&lt;img src=\"@@PLUGINFILE@@/ph_navigation_test_standard_EN.jpg\" alt=\"Five rectangles represent the pages of the test. The first rectangle represents the page where you will download your answer booklet and other files, if any. The last rectangle represents the page where you will need to upload your answer booklet and other files. \" width=\"407\" height=\"168\" class=\"img-responsive atto_image_button_text-top\"&gt;&lt;/p&gt;\r\n&lt;ul&gt;\r\n&lt;li&gt;Once your tutor has entered your mark in the system, you will be able to see it in the learning environment.&amp;nbsp;&lt;/li&gt;\r\n&lt;li&gt;Note that the final evaluation will remain the property of&amp;nbsp;Cégep&amp;nbsp;à distance. It will not be returned to you after correction.&amp;nbsp;&lt;/li&gt;\r\n&lt;/ul&gt;\r\n&lt;p&gt;&lt;strong&gt;Telephone Interview&lt;/strong&gt;&amp;nbsp;&lt;/p&gt;\r\n&lt;ul&gt;\r\n&lt;li&gt;The final evaluation is followed by a&amp;nbsp;&lt;strong&gt;mandatory telephone interview&lt;/strong&gt;&amp;nbsp;required in order to verify the authorship of your final evaluation.&amp;nbsp;&lt;/li&gt;\r\n&lt;li&gt;After correcting your final evaluation, your tutor will contact you to set a time for the interview, which will last about 10 minutes (but you should allow for 20).&amp;nbsp;&lt;/li&gt;\r\n&lt;li&gt;At the time of the telephone interview, make sure you have all the documentation related to the evaluation on hand.&amp;nbsp;&lt;/li&gt;\r\n&lt;/ul&gt;\r\n&lt;p&gt;When you are ready to start your final evaluation, click &lt;b&gt;Attempt quiz now&lt;/b&gt;.&amp;nbsp;&lt;/p&gt;\r\n&lt;p&gt;Good Luck!&amp;nbsp;&lt;/p&gt;'</t>
  </si>
  <si>
    <t>'&lt;p&gt;&lt;strong&gt;General Guidelines&lt;/strong&gt;&amp;nbsp;&lt;/p&gt;\r\n&lt;p&gt;Make sure your Web browser is up to date.&lt;/p&gt;\r\n&lt;p&gt;Remember:&amp;nbsp;&lt;/p&gt;\r\n&lt;ul&gt;\r\n&lt;li&gt;You&amp;nbsp;are allowed to&amp;nbsp;use all your course materials.&amp;nbsp;&lt;/li&gt;\r\n&lt;li&gt;The&amp;nbsp;final evaluation&amp;nbsp;will be timed electronically. You will have a maximum of&amp;nbsp;7 hours&amp;nbsp;to complete it (it should take you about 3&amp;nbsp;hours to complete this evaluation, but some additional time is granted). &lt;strong&gt;You must complete the work and upload the final files to the learning environment within this time frame; otherwise, you will fail the evaluation.&lt;/strong&gt;&lt;/li&gt;\r\n&lt;li&gt;Write down your answers by hand on&amp;nbsp;looseleaf&amp;nbsp;pages.&amp;nbsp;When your final evaluation is completed, scan those sheets and upload them in the learning environment.&amp;nbsp;&lt;/li&gt;\r\n&lt;li&gt;To navigate from one question to another, you can also use the&amp;nbsp;Quiz navigation.&amp;nbsp;The&amp;nbsp;final evaluation&amp;nbsp;must be submitted&amp;nbsp;at the&amp;nbsp;very&amp;nbsp;end.&lt;br&gt;&amp;nbsp;&lt;br&gt;&lt;img src=\"@@PLUGINFILE@@/ph_navigation_test_maths_EN.jpg\" alt=\"Five rectangles represent the pages of the test. The first rectangle represents the page where you will download your answer booklet and other files, if any.\" width=\"407\" height=\"127\"&gt;&lt;br&gt;&lt;br&gt;&lt;/li&gt;\r\n&lt;li&gt;Once your tutor has entered your mark in the system, you will be able to see it in the learning environment.&amp;nbsp;&lt;/li&gt;\r\n&lt;li&gt;Note that the final&amp;nbsp;evaluation&amp;nbsp;will remain the property of Cégep à distance. It will not be returned to you after correction.&amp;nbsp;&lt;/li&gt;\r\n&lt;/ul&gt;\r\n&lt;p&gt;&amp;nbsp;&lt;/p&gt;\r\n&lt;p&gt;&lt;strong&gt;Telephone Interview&lt;/strong&gt;&amp;nbsp;&lt;/p&gt;\r\n&lt;ul&gt;\r\n&lt;li&gt;The&amp;nbsp;final evaluation is followed by a&amp;nbsp;&lt;strong&gt;mandatory&amp;nbsp;&lt;/strong&gt;&lt;strong&gt;telephone interview&lt;/strong&gt;&amp;nbsp;required in order to verify the authorship of your&amp;nbsp;final evaluation.&amp;nbsp;&lt;/li&gt;\r\n&lt;li&gt;After correcting your final evaluation, your tutor will contact you to set a time for the interview, which will last about 10&amp;nbsp;minutes (but you should allow for 20).&lt;/li&gt;\r\n&lt;li&gt;At the time of the telephone interview, make sure you have all the documentation related to the evaluation on hand.&amp;nbsp;&lt;/li&gt;\r\n&lt;/ul&gt;\r\n&lt;p&gt;When you are ready to start your final evaluation, click &lt;strong&gt;Attempt quiz now.&amp;nbsp;&lt;/strong&gt;&lt;/p&gt;\r\n&lt;p&gt;Good Luck!&amp;nbsp;&lt;/p&gt;'</t>
  </si>
  <si>
    <t>'&lt;p&gt;&lt;strong&gt;General Guidelines&lt;/strong&gt;&amp;nbsp;&lt;/p&gt;\r\n&lt;p&gt;Make sure your Web browser is up to date.&lt;/p&gt;\r\n&lt;p&gt;Remember:&amp;nbsp;&lt;/p&gt;\r\n&lt;ul&gt;\r\n&lt;li&gt;You&amp;nbsp;are allowed to&amp;nbsp;use all your course materials.&amp;nbsp;&lt;/li&gt;\r\n&lt;li&gt;The&amp;nbsp;final evaluation&amp;nbsp;will be timed electronically. You will have a maximum of&amp;nbsp;7 hours&amp;nbsp;to complete it (it should take you about 3&amp;nbsp;hours to complete this evaluation, but some additional time is granted). &lt;strong&gt;You must complete the work and upload the final files to the learning environment within this time frame; otherwise, you will fail the evaluation.&lt;/strong&gt;&lt;/li&gt;\r\n&lt;li&gt;Write down your answers by hand on&amp;nbsp;looseleaf&amp;nbsp;pages.&amp;nbsp;When your final evaluation is completed, scan those sheets and upload them in the learning environment.&amp;nbsp;&lt;/li&gt;\r\n&lt;li&gt;To navigate from one question to another, you can also use the&amp;nbsp;Quiz navigation.&amp;nbsp;The&amp;nbsp;final evaluation&amp;nbsp;must be submitted&amp;nbsp;at the&amp;nbsp;very&amp;nbsp;end.&lt;br&gt;&amp;nbsp;&lt;br&gt;&lt;img class=\"img-responsive atto_image_button_text-top\" src=\"@@PLUGINFILE@@/ph_navigation_test_maths_EN.jpg\" alt=\"Five rectangles represent the pages of the test. The first rectangle represents the page where you will download your answer booklet and other files, if any.\" width=\"407\" height=\"127\"&gt;&lt;br&gt;&lt;br&gt;&lt;/li&gt;\r\n&lt;li&gt;&lt;span style=\"font-size: 0.9375rem;\"&gt;Once your tutor has entered your mark in the system, you will be able to see it in the learning environment.&amp;nbsp;&lt;/span&gt;&lt;/li&gt;\r\n&lt;li&gt;Note that the final&amp;nbsp;evaluation&amp;nbsp;will remain the property of Cégep à distance. It will not be returned to you after correction.&lt;/li&gt;\r\n&lt;/ul&gt;\r\n&lt;p&gt;&amp;nbsp;&lt;/p&gt;\r\n&lt;p&gt;&lt;strong&gt;Telephone Interview&lt;/strong&gt;&amp;nbsp;&lt;/p&gt;\r\n&lt;ul&gt;\r\n&lt;li&gt;The&amp;nbsp;final evaluation is followed by a&amp;nbsp;&lt;strong&gt;mandatory telephone interview&lt;/strong&gt;&amp;nbsp;required in order to verify the authorship of your&amp;nbsp;final evaluation.&amp;nbsp;&lt;/li&gt;\r\n&lt;li&gt;After correcting your final evaluation, your tutor will contact you to set a time for the interview, which will last about 10&amp;nbsp;minutes (but you should allow for 20).&lt;/li&gt;\r\n&lt;li&gt;At the time of the telephone interview, make sure you have all the documentation related to the evaluation on hand.&amp;nbsp;&lt;/li&gt;\r\n&lt;/ul&gt;\r\n&lt;p&gt;When you are ready to start your final evaluation, click &lt;strong&gt;Attempt quiz now.&amp;nbsp;&lt;/strong&gt;&lt;/p&gt;\r\n&lt;p&gt;Good Luck!&amp;nbsp;&lt;/p&gt;'</t>
  </si>
  <si>
    <t>'&lt;p&gt;&lt;strong&gt;General Guidelines&lt;/strong&gt;&amp;nbsp;&lt;/p&gt;\r\n&lt;p&gt;Make sure your&amp;nbsp;Web&amp;nbsp;browser is up to date.&amp;nbsp;&lt;/p&gt;\r\n&lt;p&gt;Remember:&amp;nbsp;&lt;/p&gt;\r\n&lt;ul&gt;\r\n&lt;li&gt;You&amp;nbsp;are allowed to&amp;nbsp;use all your course materials.&amp;nbsp;&lt;/li&gt;\r\n&lt;li&gt;The final evaluation will be timed electronically.&amp;nbsp;You will have a maximum of&amp;nbsp;6&lt;span lang=\"EN-CA\"&gt;&amp;nbsp;&lt;/span&gt;hours&amp;nbsp;to complete it&amp;nbsp;(it should take you&amp;nbsp;about&amp;nbsp;3&lt;span lang=\"EN-CA\"&gt;&amp;nbsp;&lt;/span&gt;hours&amp;nbsp;to complete&amp;nbsp;this evaluation, but some additional time is granted).&amp;nbsp;&lt;strong&gt;Y&lt;/strong&gt;&lt;strong&gt;ou must complete the work and upload the final files to the learning environment within this time frame; otherwise, you will fail the evaluation.&lt;/strong&gt;&amp;nbsp;&lt;/li&gt;\r\n&lt;li&gt;To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evaluation.&amp;nbsp;&lt;/li&gt;\r\n&lt;/ul&gt;\r\n&lt;p&gt;&amp;nbsp;&lt;img src=\"@@PLUGINFILE@@/ph_navigation_test_standard_EN.jpg\" alt=\"Five rectangles represent the pages of the test. The first rectangle represents the page where you will download your answer booklet and other files, if any. The last rectangle represents the page where you will need to upload your answer booklet and other files. \" width=\"407\" height=\"168\" class=\"img-responsive atto_image_button_text-top\"&gt;&lt;/p&gt;\r\n&lt;ul&gt;\r\n&lt;li&gt;Once your tutor has entered your mark in the system, you will be able to consult it in the learning environment.&amp;nbsp;&lt;/li&gt;\r\n&lt;li&gt;Note that the final evaluation will remain the property of Cégep à distance.&amp;nbsp;It&amp;nbsp;will&amp;nbsp;not&amp;nbsp;be&amp;nbsp;returned&amp;nbsp;to&amp;nbsp;you&amp;nbsp;after&amp;nbsp;correction.&amp;nbsp;&lt;/li&gt;\r\n&lt;/ul&gt;\r\n&lt;p&gt;&lt;strong&gt;Telephone&lt;/strong&gt;&lt;strong&gt;&amp;nbsp;Interview&lt;/strong&gt;&amp;nbsp;&lt;/p&gt;\r\n&lt;ul&gt;\r\n&lt;li&gt;The final evaluation is followed by a&amp;nbsp;&lt;strong&gt;mandatory telephone interview&lt;/strong&gt;&amp;nbsp;required in order to verify the authorship of your final evaluation.&amp;nbsp;&lt;/li&gt;\r\n&lt;li&gt;After correcting your final evaluation, your tutor will contact you to set a time for the interview, which will last about 10&lt;span lang=\"EN-CA\"&gt;&amp;nbsp;&lt;/span&gt;minutes (you should&amp;nbsp;allow for&lt;span lang=\"EN-CA\"&gt;&amp;nbsp;&lt;/span&gt;20).&amp;nbsp;&lt;/li&gt;\r\n&lt;li&gt;At the time of the telephone interview, make sure you have all the documentation related to the evaluation on hand.&amp;nbsp;&lt;/li&gt;\r\n&lt;/ul&gt;\r\n&lt;p&gt;When you are ready to start your final evaluation, click&amp;nbsp;&lt;strong&gt;Attempt quiz now&lt;/strong&gt;.&amp;nbsp;&lt;/p&gt;\r\n&lt;p&gt;Good Luck!&amp;nbsp;&lt;/p&gt;'</t>
  </si>
  <si>
    <t>'&lt;p&gt;&lt;strong&gt;General Guidelines&lt;/strong&gt;&amp;nbsp;&lt;/p&gt;\r\n&lt;p&gt;&lt;/p&gt;&lt;p&gt;Make sure your&amp;nbsp;Web&amp;nbsp;browser is up to date.&amp;nbsp;&lt;/p&gt;&lt;p&gt;Remember:&amp;nbsp;&lt;/p&gt;&lt;ul&gt;&lt;li&gt;You are allowed to use all your course materials.&amp;nbsp;&lt;/li&gt;&lt;li&gt;The written exam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exam.&amp;nbsp;&lt;br&gt;&lt;/li&gt;&lt;li&gt;To navigate from one question to another, you can also use the Quiz navigation.&amp;nbsp;Note that you must download the Answer Booklet (and any other document) before starting your written exam. The Answer Booklet (and other documents) must be submitted at the end of the exam.&amp;nbsp;&lt;/li&gt;&lt;/ul&gt;&lt;img src=\"@@PLUGINFILE@@/ph_navigation_test_standard_EN.jpg?time=1591826769875\" alt=\"Five rectangles represent the pages of the test. The first rectangle represents the page where you will download your answer booklet and other files, if any. The last rectangle represents the page where you will need to upload your answer booklet and other files.\" width=\"407\" height=\"168\" style=\"font-size: 0.9375rem;\" class=\"img-responsive atto_image_button_text-top\"&gt;&lt;br style=\"font-size: 0.9375rem;\"&gt;&lt;br&gt;&lt;ul&gt;&lt;li&gt;Once your tutor has entered your mark in the system, you will be able to see it in the learning environment.&amp;nbsp;&lt;/li&gt;&lt;li&gt;Note that the written exam will remain the property of Cégep à distance.&amp;nbsp;It&amp;nbsp;will&amp;nbsp;not&amp;nbsp;be&amp;nbsp;returned&amp;nbsp;to&amp;nbsp;you&amp;nbsp;after&amp;nbsp;correction.&amp;nbsp;&lt;/li&gt;&lt;/ul&gt;&lt;p&gt;&lt;strong&gt;Telephone&lt;/strong&gt;&lt;strong&gt;&amp;nbsp;Interview&lt;/strong&gt;&amp;nbsp;&lt;/p&gt;&lt;ul&gt;&lt;li&gt;The written exam is followed by a&amp;nbsp;&lt;strong&gt;mandatory telephone interview&lt;/strong&gt;&amp;nbsp;required in order to verify the authorship of your exam.&amp;nbsp;&lt;/li&gt;&lt;li&gt;After correcting your written exam, your tutor will contact you to set a time for the interview, which will last about 10&amp;nbsp;minutes (but you should allow for 20).&amp;nbsp;&amp;nbsp;&lt;/li&gt;&lt;li&gt;At the time of the telephone interview, make sure you have all the documentation related to the exam on hand.&amp;nbsp;&lt;/li&gt;&lt;/ul&gt;&lt;p&gt;When you are ready to start your exam, click&amp;nbsp;&lt;strong&gt;Attempt quiz now&lt;/strong&gt;.&lt;/p&gt;&lt;p&gt;Good Luck!&amp;nbsp;&lt;/p&gt;&lt;p&gt;&lt;/p&gt;'</t>
  </si>
  <si>
    <t>Oui</t>
  </si>
  <si>
    <t>Lot de migration</t>
  </si>
  <si>
    <t>Code MEQ</t>
  </si>
  <si>
    <t>Code d'option</t>
  </si>
  <si>
    <t>Version du cours</t>
  </si>
  <si>
    <t>CodeMEQ - Option - Version(formaté)</t>
  </si>
  <si>
    <t>Statut du cours</t>
  </si>
  <si>
    <t>Évaluation</t>
  </si>
  <si>
    <t>Type d'évaluation</t>
  </si>
  <si>
    <t>Mode d'examen</t>
  </si>
  <si>
    <t>Durée de l'examen</t>
  </si>
  <si>
    <t>Durée examen/min</t>
  </si>
  <si>
    <t>Calcul: durée prévue *2
Si Num = durée prévue *2 + 60</t>
  </si>
  <si>
    <t>Numérisation (Oui/Non)</t>
  </si>
  <si>
    <t>Avis procédure numérisation (cours maths)
ChampCOBA = Matériel permis lors de l'examen (RAC)</t>
  </si>
  <si>
    <t>Paramètres de temps + envoi</t>
  </si>
  <si>
    <t>Autres consignes</t>
  </si>
  <si>
    <t>Commentaire</t>
  </si>
  <si>
    <t>340-101-MQ</t>
  </si>
  <si>
    <t>EXA001</t>
  </si>
  <si>
    <t>Fait -MBC</t>
  </si>
  <si>
    <t>Fait -VBA</t>
  </si>
  <si>
    <t>Cas d'examen jamais remis</t>
  </si>
  <si>
    <t>340-102-MQ</t>
  </si>
  <si>
    <t>340-FPA-FD</t>
  </si>
  <si>
    <t>SO</t>
  </si>
  <si>
    <t>109-101-MQ</t>
  </si>
  <si>
    <t>EXA002</t>
  </si>
  <si>
    <t>Fait -MLE</t>
  </si>
  <si>
    <t>ok</t>
  </si>
  <si>
    <t>109-103-MQ</t>
  </si>
  <si>
    <t>410-014-FD</t>
  </si>
  <si>
    <t>410-113-FD</t>
  </si>
  <si>
    <t>410-942-FD</t>
  </si>
  <si>
    <t>601-101-MQ</t>
  </si>
  <si>
    <t>Cas problème - Note 0</t>
  </si>
  <si>
    <t>101-901-RE</t>
  </si>
  <si>
    <t>105-FPF-03</t>
  </si>
  <si>
    <t>340-FPB-FD</t>
  </si>
  <si>
    <t>340-FPC-FD</t>
  </si>
  <si>
    <t>410-124-FD</t>
  </si>
  <si>
    <t>410-223-FD</t>
  </si>
  <si>
    <t>601-102-MQ</t>
  </si>
  <si>
    <t>601-103-MQ</t>
  </si>
  <si>
    <t>201-301-RE</t>
  </si>
  <si>
    <t>fait -MBC</t>
  </si>
  <si>
    <t>201-NYB-05</t>
  </si>
  <si>
    <t>Prenez le temps de télécharger, de lire la procédure pour la numérisation de vos documents et de faire vos tests avant de commencer votre évaluation finale. Vous trouverez cette procédure, de même que votre évaluation finale,  dans l'environnement d'apprentissage de votre cours.</t>
  </si>
  <si>
    <t>201-NYC-05</t>
  </si>
  <si>
    <t>360-300-RE</t>
  </si>
  <si>
    <t>410-214-FD</t>
  </si>
  <si>
    <t>601-FPA-FD</t>
  </si>
  <si>
    <t>601-FPB-FD</t>
  </si>
  <si>
    <t>601-FPC-FD</t>
  </si>
  <si>
    <t>607-FPF-03</t>
  </si>
  <si>
    <t>201-105-RE</t>
  </si>
  <si>
    <t>305-FPG-03</t>
  </si>
  <si>
    <t>203-FPG-03</t>
  </si>
  <si>
    <t>320-203-FD</t>
  </si>
  <si>
    <t>350-203-FD</t>
  </si>
  <si>
    <t>322-195-FD</t>
  </si>
  <si>
    <t>322-19C-FD</t>
  </si>
  <si>
    <t>322-704-RL</t>
  </si>
  <si>
    <t>322-713-RL</t>
  </si>
  <si>
    <t>322-723-RL</t>
  </si>
  <si>
    <t>322-733-RL</t>
  </si>
  <si>
    <t>322-743-RL</t>
  </si>
  <si>
    <t>322-753-RL</t>
  </si>
  <si>
    <t>322-763-RL</t>
  </si>
  <si>
    <t>322-783-RL</t>
  </si>
  <si>
    <t>322-795-RL</t>
  </si>
  <si>
    <t>322-805-RL</t>
  </si>
  <si>
    <t>322-815-RL</t>
  </si>
  <si>
    <t>322-824-RL</t>
  </si>
  <si>
    <t>350-303-FD</t>
  </si>
  <si>
    <t>360-FDR-FD</t>
  </si>
  <si>
    <t>383-920-RE</t>
  </si>
  <si>
    <t>410-103-FD</t>
  </si>
  <si>
    <t>410-564-FD</t>
  </si>
  <si>
    <t>604-102-MQ</t>
  </si>
  <si>
    <t>Consignes particulières?</t>
  </si>
  <si>
    <t>604-SAP-FD</t>
  </si>
  <si>
    <t>604-SAR-FD</t>
  </si>
  <si>
    <t>201-203-RE</t>
  </si>
  <si>
    <t>201-337-FD</t>
  </si>
  <si>
    <t>Prenez le temps de télécharger, de lire la procédure pour la numérisation de vos documents et de faire vos tests avant de commencer votre évaluation finale. Vous trouverez cette procédure, de même que votre évaluation finale, dans l'environnement d'apprentissage de votre cours.</t>
  </si>
  <si>
    <t>203-NYA-05</t>
  </si>
  <si>
    <t>330-203-FD</t>
  </si>
  <si>
    <t>330-910-RE</t>
  </si>
  <si>
    <t>340-ASE-FD</t>
  </si>
  <si>
    <t>345-101-MQ</t>
  </si>
  <si>
    <t>350-064-RL</t>
  </si>
  <si>
    <t>350-00W-FD</t>
  </si>
  <si>
    <t>350-102-RE</t>
  </si>
  <si>
    <t>350-FPF-03</t>
  </si>
  <si>
    <t>381-103-FD</t>
  </si>
  <si>
    <t>383-204-FD</t>
  </si>
  <si>
    <t>387-203-FD</t>
  </si>
  <si>
    <t>387-303-FD</t>
  </si>
  <si>
    <t>345-HUP-FD</t>
  </si>
  <si>
    <t>Ce cours avait déjà 6 heures</t>
  </si>
  <si>
    <t>383-303-FD</t>
  </si>
  <si>
    <t>385-103-FD</t>
  </si>
  <si>
    <t>385-203-FD</t>
  </si>
  <si>
    <t>385-FPF-03</t>
  </si>
  <si>
    <t>387-103-FD</t>
  </si>
  <si>
    <t>401-103-FD</t>
  </si>
  <si>
    <t>401-203-FD</t>
  </si>
  <si>
    <t>410-123-FD</t>
  </si>
  <si>
    <t>410-203-FD</t>
  </si>
  <si>
    <t>410-233-FD</t>
  </si>
  <si>
    <t>410-314-FD</t>
  </si>
  <si>
    <t>410-524-FD</t>
  </si>
  <si>
    <t>604-100-MQ</t>
  </si>
  <si>
    <t>Je ne suis pas en mesure de changer adéquatement les autres consignes.</t>
  </si>
  <si>
    <t>604-103-MQ</t>
  </si>
  <si>
    <t>201-103-RE</t>
  </si>
  <si>
    <t>350-054-RL</t>
  </si>
  <si>
    <t>401-303-FD</t>
  </si>
  <si>
    <t>anglais</t>
  </si>
  <si>
    <t>410-514-FD</t>
  </si>
  <si>
    <t>410-533-FD</t>
  </si>
  <si>
    <t>s.o.</t>
  </si>
  <si>
    <t>MLE - Je n'ai pas touché à cette évaluation finale puisqu'elle est de type devoir.</t>
  </si>
  <si>
    <t>410-543-FD</t>
  </si>
  <si>
    <t>410-623-FD</t>
  </si>
  <si>
    <t>410-634-FD</t>
  </si>
  <si>
    <t>504-FPG-03</t>
  </si>
  <si>
    <t>504-FPH-03</t>
  </si>
  <si>
    <t>Commentaire sur dépôt de photos</t>
  </si>
  <si>
    <t>601-013-50</t>
  </si>
  <si>
    <t>601-013-FD</t>
  </si>
  <si>
    <t>410-303-FD</t>
  </si>
  <si>
    <r>
      <t xml:space="preserve">J'ai changé la Durée de l'examen pour 03:00:00 et </t>
    </r>
    <r>
      <rPr>
        <i/>
        <sz val="11"/>
        <color theme="1"/>
        <rFont val="Calibri"/>
        <family val="2"/>
        <scheme val="minor"/>
      </rPr>
      <t>Durée examen/min</t>
    </r>
    <r>
      <rPr>
        <sz val="11"/>
        <color theme="1"/>
        <rFont val="Calibri"/>
        <family val="2"/>
        <scheme val="minor"/>
      </rPr>
      <t xml:space="preserve"> pour 180 minutes.</t>
    </r>
  </si>
  <si>
    <t>410-404-FD</t>
  </si>
  <si>
    <r>
      <t xml:space="preserve">J'ai changé la </t>
    </r>
    <r>
      <rPr>
        <i/>
        <sz val="11"/>
        <color theme="1"/>
        <rFont val="Calibri"/>
        <family val="2"/>
        <scheme val="minor"/>
      </rPr>
      <t>Durée examen/min</t>
    </r>
    <r>
      <rPr>
        <sz val="11"/>
        <color theme="1"/>
        <rFont val="Calibri"/>
        <family val="2"/>
        <scheme val="minor"/>
      </rPr>
      <t xml:space="preserve"> pour 240 minutes</t>
    </r>
  </si>
  <si>
    <t>602-SFQ-FD</t>
  </si>
  <si>
    <t>Français, langue seconde.  Doit-on mettre les renseignements et instructions en anglais, ainsi que les consignes du dépôt du cahier de réponses?
Rép: Se fier aux langues déjà choisies par les responsables d'édition.  Elles ont été pensées dans le cadre du projet EFEL.</t>
  </si>
  <si>
    <t>602-SFR-FD</t>
  </si>
  <si>
    <t>603-103-MQ</t>
  </si>
  <si>
    <t>603-EAP-FD</t>
  </si>
  <si>
    <t>604-SAQ-FD</t>
  </si>
  <si>
    <t>201-015-50</t>
  </si>
  <si>
    <t>201-015-FD</t>
  </si>
  <si>
    <t>410-613-FD</t>
  </si>
  <si>
    <r>
      <t xml:space="preserve">J'ai changé la </t>
    </r>
    <r>
      <rPr>
        <i/>
        <sz val="11"/>
        <color theme="1"/>
        <rFont val="Calibri"/>
        <family val="2"/>
        <scheme val="minor"/>
      </rPr>
      <t>Durée examen/min</t>
    </r>
    <r>
      <rPr>
        <sz val="11"/>
        <color theme="1"/>
        <rFont val="Calibri"/>
        <family val="2"/>
        <scheme val="minor"/>
      </rPr>
      <t xml:space="preserve"> pour 180 minutes.</t>
    </r>
  </si>
  <si>
    <t>201-404-FD</t>
  </si>
  <si>
    <t>410-625-FD</t>
  </si>
  <si>
    <t>201-NYA-05</t>
  </si>
  <si>
    <t>410-654-FD</t>
  </si>
  <si>
    <t>410-664-FD</t>
  </si>
  <si>
    <t>320-103-FD</t>
  </si>
  <si>
    <t>412-763-RL</t>
  </si>
  <si>
    <t>420-104-FD</t>
  </si>
  <si>
    <t>420-105-FD</t>
  </si>
  <si>
    <r>
      <t xml:space="preserve">J'ai changé la </t>
    </r>
    <r>
      <rPr>
        <i/>
        <sz val="11"/>
        <color theme="1"/>
        <rFont val="Calibri"/>
        <family val="2"/>
        <scheme val="minor"/>
      </rPr>
      <t>Durée examen/min</t>
    </r>
    <r>
      <rPr>
        <sz val="11"/>
        <color theme="1"/>
        <rFont val="Calibri"/>
        <family val="2"/>
        <scheme val="minor"/>
      </rPr>
      <t xml:space="preserve"> pour 180 minutes.
</t>
    </r>
    <r>
      <rPr>
        <b/>
        <sz val="11"/>
        <color rgb="FFFF0000"/>
        <rFont val="Calibri"/>
        <family val="2"/>
        <scheme val="minor"/>
      </rPr>
      <t>Un cas jamais remis beam03546702 - examen K</t>
    </r>
  </si>
  <si>
    <t>345-102-MQ</t>
  </si>
  <si>
    <t>410-553-FD</t>
  </si>
  <si>
    <t>603-101-MQ</t>
  </si>
  <si>
    <t>MLE : Les consignes et les paramètres de temps étaient déjà corrects.</t>
  </si>
  <si>
    <t>603-102-MQ</t>
  </si>
  <si>
    <t>604-101-MQ</t>
  </si>
  <si>
    <t>604-303-FD</t>
  </si>
  <si>
    <t>607-FPG-03</t>
  </si>
  <si>
    <t>608-FPF-03</t>
  </si>
  <si>
    <t>Ne fait pas partie des lots 1 à 7, et il y avait 5 heures comme temps alloué.</t>
  </si>
  <si>
    <t>201-302-FD</t>
  </si>
  <si>
    <t>410-323-FD</t>
  </si>
  <si>
    <t>410-410-FD</t>
  </si>
  <si>
    <t>410-413-FD</t>
  </si>
  <si>
    <t>Fait - VBA</t>
  </si>
  <si>
    <t>410-430-FD</t>
  </si>
  <si>
    <t>602-101-MQ</t>
  </si>
  <si>
    <t>La minuterie initiale était de 5 heures.  Par contre, on indique dans l'examen que le temps consacré devrait être de 2h15.  J'ai donc changé la Durée examen/min pour 135</t>
  </si>
  <si>
    <t>410-501-FD</t>
  </si>
  <si>
    <t>410-604-FD</t>
  </si>
  <si>
    <t>410-644-FD</t>
  </si>
  <si>
    <t>604-002-FD</t>
  </si>
  <si>
    <t>604-002-50</t>
  </si>
  <si>
    <t>841-CAD-01</t>
  </si>
  <si>
    <t>410-523-FD</t>
  </si>
  <si>
    <t>410-550-FD</t>
  </si>
  <si>
    <t>410-551-FD</t>
  </si>
  <si>
    <t>410-640-FD</t>
  </si>
  <si>
    <t>608-FPG-03</t>
  </si>
  <si>
    <t>607-FPH-03</t>
  </si>
  <si>
    <t>861-EUF-FD</t>
  </si>
  <si>
    <t>861-EUF-SI</t>
  </si>
  <si>
    <t>864-MEE-FD</t>
  </si>
  <si>
    <t>864-MEE-SI</t>
  </si>
  <si>
    <t>Nom complet du cours</t>
  </si>
  <si>
    <t>101-901-RE-15-03 • The Human Body (Biology)</t>
  </si>
  <si>
    <t>101-901-RE-65-01 • The Human Body (Biology)</t>
  </si>
  <si>
    <t>109-101-MQ-65-01 • Physical Activity and Health</t>
  </si>
  <si>
    <t>201-103-RE-75-01 • Differential and Integral Calculus I</t>
  </si>
  <si>
    <t>201-105-RE-75-02 • Linear Algebra and Vector Geometry</t>
  </si>
  <si>
    <t>201-301-RE-65-01 • Advanced Quantitative Methods</t>
  </si>
  <si>
    <t>Lien_NAME</t>
  </si>
  <si>
    <t xml:space="preserve"> description_HTML</t>
  </si>
  <si>
    <t>Description_texte</t>
  </si>
  <si>
    <t xml:space="preserve">General Guidelines Make sure your Web browser is up to date. Remember: You are allowed to use all your course materials. The final evaluation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evaluation. To navigate from one question to another, you can also use the Quiz navigation. Note that you must download the Answer Booklet (and any other document) before starting your final evaluation. The Answer Booklet (and other documents) must be submitted at the end of the evaluation. Once your tutor has entered your mark in the system, you will be able to consult it in the learning environment. Note that the final evaluation will remain the property of Cégep à distance. It will not be returned to you after correction. Telephone Interview The final evaluation is followed by a mandatory telephone interview required in order to verify the authorship of your final evaluation. After correcting your final evaluation, your tutor will contact you to set a time for the interview, which will last about 10 minutes (you should allow for 20). At the time of the telephone interview, make sure you have all the documentation related to the evaluation on hand. When you are ready to start your final evaluation, click Attempt quiz now.Good Luck!   </t>
  </si>
  <si>
    <t>Type</t>
  </si>
  <si>
    <t>Forum</t>
  </si>
  <si>
    <t>Page</t>
  </si>
  <si>
    <t>Test</t>
  </si>
  <si>
    <t>Devoir</t>
  </si>
  <si>
    <t>Paquetage scorm</t>
  </si>
  <si>
    <t>Lien_course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</si>
</sst>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i/>
      <sz val="11"/>
      <color theme="1"/>
      <name val="Calibri"/>
      <family val="2"/>
      <scheme val="minor"/>
    </font>
    <font>
      <b/>
      <sz val="11"/>
      <color rgb="FFFF0000"/>
      <name val="Calibri"/>
      <family val="2"/>
      <scheme val="minor"/>
    </font>
    <font>
      <b/>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right/>
      <top style="thin">
        <color theme="9" tint="0.39997558519241921"/>
      </top>
      <bottom style="thin">
        <color theme="9" tint="0.3999755851924192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21" fontId="0" fillId="0" borderId="0" xfId="0" applyNumberFormat="1"/>
    <xf numFmtId="0" fontId="0" fillId="2" borderId="0" xfId="0" applyFill="1"/>
    <xf numFmtId="0" fontId="0" fillId="3" borderId="0" xfId="0" applyFill="1"/>
    <xf numFmtId="0" fontId="0" fillId="2" borderId="0" xfId="0" applyFill="1" applyAlignment="1">
      <alignment wrapText="1"/>
    </xf>
    <xf numFmtId="21" fontId="0" fillId="3" borderId="0" xfId="0" applyNumberFormat="1" applyFill="1"/>
    <xf numFmtId="0" fontId="0" fillId="0" borderId="0" xfId="0" applyFill="1"/>
    <xf numFmtId="0" fontId="3" fillId="0" borderId="1" xfId="0" applyFont="1" applyFill="1" applyBorder="1"/>
    <xf numFmtId="0" fontId="4" fillId="0" borderId="0" xfId="1"/>
  </cellXfs>
  <cellStyles count="2">
    <cellStyle name="Lien hypertexte" xfId="1" builtinId="8"/>
    <cellStyle name="Normal" xfId="0" builtinId="0"/>
  </cellStyles>
  <dxfs count="9">
    <dxf>
      <fill>
        <patternFill>
          <bgColor rgb="FFFF0000"/>
        </patternFill>
      </fill>
    </dxf>
    <dxf>
      <numFmt numFmtId="0" formatCode="General"/>
    </dxf>
    <dxf>
      <numFmt numFmtId="0" formatCode="General"/>
    </dxf>
    <dxf>
      <numFmt numFmtId="0" formatCode="General"/>
    </dxf>
    <dxf>
      <numFmt numFmtId="164" formatCode="h:mm:ss"/>
    </dxf>
    <dxf>
      <alignment horizontal="center" vertical="bottom" textRotation="0" wrapText="0"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A27B13-34AD-4C5B-BF53-8B2FD193402B}" name="Tableau1" displayName="Tableau1" ref="A1:J7" totalsRowShown="0">
  <autoFilter ref="A1:J7" xr:uid="{F2A1A033-AA7A-4AB6-8DBA-4F81D425FE42}"/>
  <sortState xmlns:xlrd2="http://schemas.microsoft.com/office/spreadsheetml/2017/richdata2" ref="A6:I7">
    <sortCondition ref="A1:A7"/>
  </sortState>
  <tableColumns count="10">
    <tableColumn id="1" xr3:uid="{7E69D7F4-BDA1-49EE-A08C-0CE22883E9BE}" name="shortname" dataDxfId="8"/>
    <tableColumn id="6" xr3:uid="{75CF29FC-1994-4EF0-918B-F2E6C046841F}" name="Nom complet du cours" dataDxfId="7"/>
    <tableColumn id="2" xr3:uid="{70C39407-3ADF-4858-B78C-96C15BCBFDCA}" name="course"/>
    <tableColumn id="10" xr3:uid="{6890CC59-CAAF-483F-91DD-DBD3AF09E5AA}" name="Lien_course" dataDxfId="2">
      <calculatedColumnFormula>HYPERLINK("https://campus.cegepadistance.ca/course/view.php?id="&amp;Tableau1[[#This Row],[course]],Tableau1[[#This Row],[shortname]])</calculatedColumnFormula>
    </tableColumn>
    <tableColumn id="3" xr3:uid="{34DB2648-ADF2-43F5-93D9-E2526DE36B4E}" name="idnumber"/>
    <tableColumn id="4" xr3:uid="{25141110-A5A0-485B-8050-20B2D8B63898}" name="NAME"/>
    <tableColumn id="8" xr3:uid="{1E7A220B-99E9-4A3E-8938-E5CEFF123D82}" name="Lien_NAME" dataDxfId="1">
      <calculatedColumnFormula>HYPERLINK("https://campus.cegepadistance.ca/mod/quiz/view.php?id=14246",Tableau1[[#This Row],[NAME]])</calculatedColumnFormula>
    </tableColumn>
    <tableColumn id="5" xr3:uid="{394FC31F-D3F8-4872-8738-C1EAADD52843}" name="Type"/>
    <tableColumn id="7" xr3:uid="{8EF79FA5-1E49-40A6-98B9-42313D1798F6}" name=" description_HTML"/>
    <tableColumn id="9" xr3:uid="{BF801850-4E3C-4342-B35B-9687E6E97A8D}" name="Description_texte"/>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207AAA-B5CF-4941-B231-AE921A2812E5}" name="Tableau4" displayName="Tableau4" ref="A1:Q212" totalsRowShown="0" headerRowDxfId="6">
  <autoFilter ref="A1:Q212" xr:uid="{E435CC41-434C-4636-8E63-01B0B0F35AFD}"/>
  <sortState xmlns:xlrd2="http://schemas.microsoft.com/office/spreadsheetml/2017/richdata2" ref="A2:Q211">
    <sortCondition ref="A1:A212"/>
  </sortState>
  <tableColumns count="17">
    <tableColumn id="14" xr3:uid="{52E9E98D-6CF4-48D0-BB85-1C80B0E9B470}" name="Lot de migration"/>
    <tableColumn id="1" xr3:uid="{79B1E0EA-EC40-4210-BD66-38EDFF09BB7E}" name="Code MEQ"/>
    <tableColumn id="2" xr3:uid="{23CDAF2C-7102-4A64-AEB4-D34831E05A22}" name="Code d'option"/>
    <tableColumn id="3" xr3:uid="{8C90C28C-96B7-476D-91B9-44DF3E9182BA}" name="Version du cours"/>
    <tableColumn id="4" xr3:uid="{8F49C682-E053-4C38-AE54-B5F8C406CEF4}" name="CodeMEQ - Option - Version(formaté)" dataDxfId="5">
      <calculatedColumnFormula>_xlfn.CONCAT(Tableau4[[#This Row],[Code MEQ]],"-",Tableau4[[#This Row],[Code d''option]],"-0",Tableau4[[#This Row],[Version du cours]])</calculatedColumnFormula>
    </tableColumn>
    <tableColumn id="5" xr3:uid="{2E78D321-815F-4903-9A86-36381F44932C}" name="Statut du cours"/>
    <tableColumn id="6" xr3:uid="{071781FB-425E-4D35-8852-1C6343ED7AFD}" name="Évaluation"/>
    <tableColumn id="7" xr3:uid="{5077E130-AD92-42F0-9483-C84B752A1978}" name="Type d'évaluation"/>
    <tableColumn id="8" xr3:uid="{86202809-5C67-45BD-8C74-B5FE224897F1}" name="Mode d'examen"/>
    <tableColumn id="9" xr3:uid="{DFC49060-3A57-4A2D-A706-5B3548E32D99}" name="Durée de l'examen" dataDxfId="4"/>
    <tableColumn id="10" xr3:uid="{40AA23F5-CAD4-45FF-95E1-0890E584A2EF}" name="Durée examen/min"/>
    <tableColumn id="12" xr3:uid="{FCB6BB19-2AB9-4EB5-BF80-EF202A02A9D4}" name="Calcul: durée prévue *2_x000a_Si Num = durée prévue *2 + 60" dataDxfId="3">
      <calculatedColumnFormula>IF(M2="oui",K2*2+60,K2*2)</calculatedColumnFormula>
    </tableColumn>
    <tableColumn id="13" xr3:uid="{9846340F-6198-45D6-93B6-58220740FFDE}" name="Numérisation (Oui/Non)"/>
    <tableColumn id="11" xr3:uid="{B9ED35A9-C488-4BE8-A642-3D52C96CBBBD}" name="Avis procédure numérisation (cours maths)_x000a_ChampCOBA = Matériel permis lors de l'examen (RAC)"/>
    <tableColumn id="15" xr3:uid="{32D2E632-EA9E-4CC0-8BC5-9F35C5F379E6}" name="Paramètres de temps + envoi"/>
    <tableColumn id="16" xr3:uid="{9951CC9C-BE1A-4020-B6CD-9215CF97D906}" name="Autres consignes"/>
    <tableColumn id="17" xr3:uid="{162A828D-F2D7-4BBB-88CD-64E593BD1E95}" name="Commentaire"/>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AD43-C52C-45BE-9065-F9DF60A1CE0C}">
  <sheetPr codeName="Feuil1"/>
  <dimension ref="A1:J7"/>
  <sheetViews>
    <sheetView tabSelected="1" zoomScale="85" zoomScaleNormal="85" workbookViewId="0">
      <selection activeCell="D24" sqref="D24"/>
    </sheetView>
  </sheetViews>
  <sheetFormatPr baseColWidth="10" defaultRowHeight="15" x14ac:dyDescent="0.25"/>
  <cols>
    <col min="1" max="1" width="17.140625" style="9" bestFit="1" customWidth="1"/>
    <col min="2" max="2" width="59" style="9" customWidth="1"/>
    <col min="3" max="3" width="15" customWidth="1"/>
    <col min="4" max="4" width="21.7109375" customWidth="1"/>
    <col min="5" max="5" width="11.85546875" customWidth="1"/>
    <col min="6" max="7" width="19" bestFit="1" customWidth="1"/>
    <col min="8" max="8" width="27.42578125" customWidth="1"/>
    <col min="9" max="9" width="103.5703125" customWidth="1"/>
    <col min="10" max="10" width="18" bestFit="1" customWidth="1"/>
  </cols>
  <sheetData>
    <row r="1" spans="1:10" x14ac:dyDescent="0.25">
      <c r="A1" s="9" t="s">
        <v>0</v>
      </c>
      <c r="B1" s="10" t="s">
        <v>213</v>
      </c>
      <c r="C1" t="s">
        <v>1</v>
      </c>
      <c r="D1" t="s">
        <v>230</v>
      </c>
      <c r="E1" t="s">
        <v>2</v>
      </c>
      <c r="F1" t="s">
        <v>3</v>
      </c>
      <c r="G1" t="s">
        <v>220</v>
      </c>
      <c r="H1" t="s">
        <v>224</v>
      </c>
      <c r="I1" t="s">
        <v>221</v>
      </c>
      <c r="J1" t="s">
        <v>222</v>
      </c>
    </row>
    <row r="2" spans="1:10" x14ac:dyDescent="0.25">
      <c r="A2" s="9" t="s">
        <v>8</v>
      </c>
      <c r="B2" s="9" t="s">
        <v>214</v>
      </c>
      <c r="C2">
        <v>388</v>
      </c>
      <c r="D2" s="11" t="str">
        <f>HYPERLINK("https://campus.cegepadistance.ca/course/view.php?id="&amp;Tableau1[[#This Row],[course]],Tableau1[[#This Row],[shortname]])</f>
        <v>101-901-RE-15-03</v>
      </c>
      <c r="E2" t="s">
        <v>9</v>
      </c>
      <c r="F2" t="s">
        <v>10</v>
      </c>
      <c r="G2" s="11" t="str">
        <f>HYPERLINK("https://campus.cegepadistance.ca/mod/quiz/view.php?id=14156",Tableau1[[#This Row],[NAME]])</f>
        <v>Final Evaluation P</v>
      </c>
      <c r="H2" t="s">
        <v>228</v>
      </c>
      <c r="I2" t="s">
        <v>18</v>
      </c>
      <c r="J2" t="s">
        <v>223</v>
      </c>
    </row>
    <row r="3" spans="1:10" x14ac:dyDescent="0.25">
      <c r="A3" s="9" t="s">
        <v>11</v>
      </c>
      <c r="B3" s="9" t="s">
        <v>215</v>
      </c>
      <c r="C3">
        <v>630</v>
      </c>
      <c r="D3" s="11" t="str">
        <f>HYPERLINK("https://campus.cegepadistance.ca/course/view.php?id="&amp;Tableau1[[#This Row],[course]],Tableau1[[#This Row],[shortname]])</f>
        <v>101-901-RE-65-01</v>
      </c>
      <c r="E3" t="s">
        <v>9</v>
      </c>
      <c r="F3" t="s">
        <v>10</v>
      </c>
      <c r="G3" s="11" t="str">
        <f>HYPERLINK("https://campus.cegepadistance.ca/mod/quiz/view.php?id=14157",Tableau1[[#This Row],[NAME]])</f>
        <v>Final Evaluation P</v>
      </c>
      <c r="H3" t="s">
        <v>227</v>
      </c>
      <c r="I3" t="s">
        <v>18</v>
      </c>
      <c r="J3" t="s">
        <v>223</v>
      </c>
    </row>
    <row r="4" spans="1:10" x14ac:dyDescent="0.25">
      <c r="A4" s="9" t="s">
        <v>17</v>
      </c>
      <c r="B4" s="9" t="s">
        <v>216</v>
      </c>
      <c r="C4">
        <v>406</v>
      </c>
      <c r="D4" s="11" t="str">
        <f>HYPERLINK("https://campus.cegepadistance.ca/course/view.php?id="&amp;Tableau1[[#This Row],[course]],Tableau1[[#This Row],[shortname]])</f>
        <v>109-101-MQ-65-01</v>
      </c>
      <c r="E4" t="s">
        <v>12</v>
      </c>
      <c r="F4" t="s">
        <v>13</v>
      </c>
      <c r="G4" s="11" t="str">
        <f>HYPERLINK("https://campus.cegepadistance.ca/mod/quiz/view.php?id=14313",Tableau1[[#This Row],[NAME]])</f>
        <v>Written Exam B</v>
      </c>
      <c r="H4" t="s">
        <v>225</v>
      </c>
      <c r="I4" t="s">
        <v>22</v>
      </c>
      <c r="J4" t="s">
        <v>223</v>
      </c>
    </row>
    <row r="5" spans="1:10" x14ac:dyDescent="0.25">
      <c r="A5" s="9" t="s">
        <v>14</v>
      </c>
      <c r="B5" s="9" t="s">
        <v>217</v>
      </c>
      <c r="C5">
        <v>523</v>
      </c>
      <c r="D5" s="11" t="str">
        <f>HYPERLINK("https://campus.cegepadistance.ca/course/view.php?id="&amp;Tableau1[[#This Row],[course]],Tableau1[[#This Row],[shortname]])</f>
        <v>201-103-RE-75-01</v>
      </c>
      <c r="E5" t="s">
        <v>5</v>
      </c>
      <c r="F5" t="s">
        <v>7</v>
      </c>
      <c r="G5" s="11" t="str">
        <f>HYPERLINK("https://campus.cegepadistance.ca/mod/quiz/view.php?id=14162",Tableau1[[#This Row],[NAME]])</f>
        <v>Final Evaluation D</v>
      </c>
      <c r="H5" t="s">
        <v>226</v>
      </c>
      <c r="I5" t="s">
        <v>19</v>
      </c>
      <c r="J5" t="s">
        <v>223</v>
      </c>
    </row>
    <row r="6" spans="1:10" x14ac:dyDescent="0.25">
      <c r="A6" s="9" t="s">
        <v>15</v>
      </c>
      <c r="B6" s="9" t="s">
        <v>218</v>
      </c>
      <c r="C6">
        <v>456</v>
      </c>
      <c r="D6" s="11" t="str">
        <f>HYPERLINK("https://campus.cegepadistance.ca/course/view.php?id="&amp;Tableau1[[#This Row],[course]],Tableau1[[#This Row],[shortname]])</f>
        <v>201-105-RE-75-02</v>
      </c>
      <c r="E6" t="s">
        <v>4</v>
      </c>
      <c r="F6" t="s">
        <v>6</v>
      </c>
      <c r="G6" s="11" t="str">
        <f>HYPERLINK("https://campus.cegepadistance.ca/mod/quiz/view.php?id=14246",Tableau1[[#This Row],[NAME]])</f>
        <v>Final Evaluation G</v>
      </c>
      <c r="H6" t="s">
        <v>229</v>
      </c>
      <c r="I6" t="s">
        <v>20</v>
      </c>
      <c r="J6" t="s">
        <v>223</v>
      </c>
    </row>
    <row r="7" spans="1:10" x14ac:dyDescent="0.25">
      <c r="A7" s="9" t="s">
        <v>16</v>
      </c>
      <c r="B7" s="9" t="s">
        <v>219</v>
      </c>
      <c r="C7">
        <v>387</v>
      </c>
      <c r="D7" s="11" t="str">
        <f>HYPERLINK("https://campus.cegepadistance.ca/course/view.php?id="&amp;Tableau1[[#This Row],[course]],Tableau1[[#This Row],[shortname]])</f>
        <v>201-301-RE-65-01</v>
      </c>
      <c r="E7" t="s">
        <v>5</v>
      </c>
      <c r="F7" t="s">
        <v>7</v>
      </c>
      <c r="G7" s="11" t="str">
        <f>HYPERLINK("https://campus.cegepadistance.ca/mod/quiz/view.php?id=14263",Tableau1[[#This Row],[NAME]])</f>
        <v>Final Evaluation D</v>
      </c>
      <c r="H7" t="s">
        <v>227</v>
      </c>
      <c r="I7" t="s">
        <v>21</v>
      </c>
      <c r="J7" t="s">
        <v>223</v>
      </c>
    </row>
  </sheetData>
  <conditionalFormatting sqref="I2:I7">
    <cfRule type="containsText" dxfId="0" priority="1" operator="containsText" text="draft">
      <formula>NOT(ISERROR(SEARCH("draft",I2)))</formula>
    </cfRule>
  </conditionalFormatting>
  <pageMargins left="0.7" right="0.7" top="0.75" bottom="0.75" header="0.3" footer="0.3"/>
  <pageSetup paperSize="9" orientation="portrait"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06D92-954B-4609-A109-C70B4141A2F7}">
  <sheetPr codeName="Feuil2"/>
  <dimension ref="A1:Q212"/>
  <sheetViews>
    <sheetView zoomScaleNormal="100" workbookViewId="0">
      <pane xSplit="5" ySplit="1" topLeftCell="F2" activePane="bottomRight" state="frozen"/>
      <selection pane="topRight" activeCell="F1" sqref="F1"/>
      <selection pane="bottomLeft" activeCell="A2" sqref="A2"/>
      <selection pane="bottomRight" activeCell="E2" sqref="E2"/>
    </sheetView>
  </sheetViews>
  <sheetFormatPr baseColWidth="10" defaultColWidth="11.42578125" defaultRowHeight="15" x14ac:dyDescent="0.25"/>
  <cols>
    <col min="1" max="1" width="15.42578125" customWidth="1"/>
    <col min="2" max="2" width="14.28515625" bestFit="1" customWidth="1"/>
    <col min="3" max="3" width="15.7109375" customWidth="1"/>
    <col min="4" max="4" width="11" customWidth="1"/>
    <col min="5" max="5" width="27.42578125" style="3" customWidth="1"/>
    <col min="6" max="6" width="9.5703125" customWidth="1"/>
    <col min="7" max="7" width="12.42578125" customWidth="1"/>
    <col min="8" max="8" width="14.42578125" customWidth="1"/>
    <col min="9" max="9" width="11.5703125" customWidth="1"/>
    <col min="10" max="10" width="10.85546875" customWidth="1"/>
    <col min="11" max="11" width="17.140625" customWidth="1"/>
    <col min="12" max="12" width="24" customWidth="1"/>
    <col min="13" max="13" width="27.7109375" customWidth="1"/>
    <col min="14" max="14" width="31.42578125" customWidth="1"/>
    <col min="17" max="17" width="69.7109375" bestFit="1" customWidth="1"/>
  </cols>
  <sheetData>
    <row r="1" spans="1:17" s="1" customFormat="1" ht="60" x14ac:dyDescent="0.25">
      <c r="A1" s="1" t="s">
        <v>24</v>
      </c>
      <c r="B1" s="1" t="s">
        <v>25</v>
      </c>
      <c r="C1" s="1" t="s">
        <v>26</v>
      </c>
      <c r="D1" s="1" t="s">
        <v>27</v>
      </c>
      <c r="E1" s="2" t="s">
        <v>28</v>
      </c>
      <c r="F1" s="1" t="s">
        <v>29</v>
      </c>
      <c r="G1" s="1" t="s">
        <v>30</v>
      </c>
      <c r="H1" s="1" t="s">
        <v>31</v>
      </c>
      <c r="I1" s="1" t="s">
        <v>32</v>
      </c>
      <c r="J1" s="1" t="s">
        <v>33</v>
      </c>
      <c r="K1" s="1" t="s">
        <v>34</v>
      </c>
      <c r="L1" s="1" t="s">
        <v>35</v>
      </c>
      <c r="M1" s="1" t="s">
        <v>36</v>
      </c>
      <c r="N1" s="1" t="s">
        <v>37</v>
      </c>
      <c r="O1" s="1" t="s">
        <v>38</v>
      </c>
      <c r="P1" s="1" t="s">
        <v>39</v>
      </c>
      <c r="Q1" s="1" t="s">
        <v>40</v>
      </c>
    </row>
    <row r="2" spans="1:17" x14ac:dyDescent="0.25">
      <c r="A2">
        <v>1</v>
      </c>
      <c r="B2" t="s">
        <v>41</v>
      </c>
      <c r="C2">
        <v>60</v>
      </c>
      <c r="D2">
        <v>3</v>
      </c>
      <c r="E2" s="3" t="str">
        <f>_xlfn.CONCAT(Tableau4[[#This Row],[Code MEQ]],"-",Tableau4[[#This Row],[Code d''option]],"-0",Tableau4[[#This Row],[Version du cours]])</f>
        <v>340-101-MQ-60-03</v>
      </c>
      <c r="F2">
        <v>2</v>
      </c>
      <c r="G2" t="s">
        <v>42</v>
      </c>
      <c r="H2">
        <v>2</v>
      </c>
      <c r="I2">
        <v>5</v>
      </c>
      <c r="J2" s="4">
        <v>0.16666666666666666</v>
      </c>
      <c r="K2">
        <v>240</v>
      </c>
      <c r="L2">
        <f t="shared" ref="L2:L65" si="0">IF(M2="oui",K2*2+60,K2*2)</f>
        <v>480</v>
      </c>
      <c r="O2" t="s">
        <v>43</v>
      </c>
      <c r="P2" t="s">
        <v>44</v>
      </c>
      <c r="Q2" t="s">
        <v>45</v>
      </c>
    </row>
    <row r="3" spans="1:17" x14ac:dyDescent="0.25">
      <c r="A3">
        <v>1</v>
      </c>
      <c r="B3" t="s">
        <v>46</v>
      </c>
      <c r="C3">
        <v>60</v>
      </c>
      <c r="D3">
        <v>2</v>
      </c>
      <c r="E3" s="3" t="str">
        <f>_xlfn.CONCAT(Tableau4[[#This Row],[Code MEQ]],"-",Tableau4[[#This Row],[Code d''option]],"-0",Tableau4[[#This Row],[Version du cours]])</f>
        <v>340-102-MQ-60-02</v>
      </c>
      <c r="F3">
        <v>2</v>
      </c>
      <c r="G3" t="s">
        <v>42</v>
      </c>
      <c r="H3">
        <v>2</v>
      </c>
      <c r="I3">
        <v>5</v>
      </c>
      <c r="J3" s="4">
        <v>0.16666666666666666</v>
      </c>
      <c r="K3">
        <v>240</v>
      </c>
      <c r="L3">
        <f t="shared" si="0"/>
        <v>480</v>
      </c>
      <c r="O3" t="s">
        <v>43</v>
      </c>
      <c r="P3" t="s">
        <v>44</v>
      </c>
      <c r="Q3" t="s">
        <v>45</v>
      </c>
    </row>
    <row r="4" spans="1:17" x14ac:dyDescent="0.25">
      <c r="A4">
        <v>1</v>
      </c>
      <c r="B4" t="s">
        <v>46</v>
      </c>
      <c r="C4">
        <v>64</v>
      </c>
      <c r="D4">
        <v>2</v>
      </c>
      <c r="E4" s="3" t="str">
        <f>_xlfn.CONCAT(Tableau4[[#This Row],[Code MEQ]],"-",Tableau4[[#This Row],[Code d''option]],"-0",Tableau4[[#This Row],[Version du cours]])</f>
        <v>340-102-MQ-64-02</v>
      </c>
      <c r="F4">
        <v>2</v>
      </c>
      <c r="G4" t="s">
        <v>42</v>
      </c>
      <c r="H4">
        <v>2</v>
      </c>
      <c r="I4">
        <v>5</v>
      </c>
      <c r="J4" s="4">
        <v>0.16666666666666666</v>
      </c>
      <c r="K4">
        <v>240</v>
      </c>
      <c r="L4">
        <f t="shared" si="0"/>
        <v>480</v>
      </c>
      <c r="O4" t="s">
        <v>43</v>
      </c>
      <c r="P4" t="s">
        <v>44</v>
      </c>
    </row>
    <row r="5" spans="1:17" x14ac:dyDescent="0.25">
      <c r="A5">
        <v>1</v>
      </c>
      <c r="B5" t="s">
        <v>47</v>
      </c>
      <c r="C5">
        <v>60</v>
      </c>
      <c r="D5">
        <v>2</v>
      </c>
      <c r="E5" s="3" t="str">
        <f>_xlfn.CONCAT(Tableau4[[#This Row],[Code MEQ]],"-",Tableau4[[#This Row],[Code d''option]],"-0",Tableau4[[#This Row],[Version du cours]])</f>
        <v>340-FPA-FD-60-02</v>
      </c>
      <c r="F5">
        <v>2</v>
      </c>
      <c r="G5" t="s">
        <v>42</v>
      </c>
      <c r="H5">
        <v>2</v>
      </c>
      <c r="I5">
        <v>5</v>
      </c>
      <c r="J5" s="4">
        <v>0.16666666666666666</v>
      </c>
      <c r="K5">
        <v>240</v>
      </c>
      <c r="L5">
        <f t="shared" si="0"/>
        <v>480</v>
      </c>
      <c r="O5" t="s">
        <v>43</v>
      </c>
      <c r="P5" t="s">
        <v>44</v>
      </c>
    </row>
    <row r="6" spans="1:17" x14ac:dyDescent="0.25">
      <c r="A6" t="s">
        <v>48</v>
      </c>
      <c r="B6" t="s">
        <v>49</v>
      </c>
      <c r="C6">
        <v>60</v>
      </c>
      <c r="D6">
        <v>2</v>
      </c>
      <c r="E6" s="3" t="str">
        <f>_xlfn.CONCAT(Tableau4[[#This Row],[Code MEQ]],"-",Tableau4[[#This Row],[Code d''option]],"-0",Tableau4[[#This Row],[Version du cours]])</f>
        <v>109-101-MQ-60-02</v>
      </c>
      <c r="F6">
        <v>3</v>
      </c>
      <c r="G6" t="s">
        <v>50</v>
      </c>
      <c r="H6">
        <v>2</v>
      </c>
      <c r="I6">
        <v>1</v>
      </c>
      <c r="J6" s="4">
        <v>0.125</v>
      </c>
      <c r="K6">
        <v>180</v>
      </c>
      <c r="L6">
        <f t="shared" si="0"/>
        <v>360</v>
      </c>
      <c r="O6" t="s">
        <v>48</v>
      </c>
      <c r="P6" t="s">
        <v>48</v>
      </c>
    </row>
    <row r="7" spans="1:17" x14ac:dyDescent="0.25">
      <c r="A7" t="s">
        <v>48</v>
      </c>
      <c r="B7" t="s">
        <v>49</v>
      </c>
      <c r="C7">
        <v>60</v>
      </c>
      <c r="D7">
        <v>3</v>
      </c>
      <c r="E7" s="3" t="str">
        <f>_xlfn.CONCAT(Tableau4[[#This Row],[Code MEQ]],"-",Tableau4[[#This Row],[Code d''option]],"-0",Tableau4[[#This Row],[Version du cours]])</f>
        <v>109-101-MQ-60-03</v>
      </c>
      <c r="F7">
        <v>2</v>
      </c>
      <c r="G7" t="s">
        <v>50</v>
      </c>
      <c r="H7">
        <v>2</v>
      </c>
      <c r="I7">
        <v>5</v>
      </c>
      <c r="J7" s="4">
        <v>0.125</v>
      </c>
      <c r="K7">
        <v>180</v>
      </c>
      <c r="L7">
        <f t="shared" si="0"/>
        <v>360</v>
      </c>
      <c r="O7" t="s">
        <v>51</v>
      </c>
      <c r="P7" t="s">
        <v>51</v>
      </c>
    </row>
    <row r="8" spans="1:17" x14ac:dyDescent="0.25">
      <c r="A8">
        <v>11</v>
      </c>
      <c r="B8" t="s">
        <v>49</v>
      </c>
      <c r="C8">
        <v>65</v>
      </c>
      <c r="D8">
        <v>1</v>
      </c>
      <c r="E8" s="3" t="str">
        <f>_xlfn.CONCAT(Tableau4[[#This Row],[Code MEQ]],"-",Tableau4[[#This Row],[Code d''option]],"-0",Tableau4[[#This Row],[Version du cours]])</f>
        <v>109-101-MQ-65-01</v>
      </c>
      <c r="F8">
        <v>2</v>
      </c>
      <c r="G8" t="s">
        <v>50</v>
      </c>
      <c r="H8">
        <v>2</v>
      </c>
      <c r="I8">
        <v>1</v>
      </c>
      <c r="J8" s="4">
        <v>0.125</v>
      </c>
      <c r="K8">
        <v>180</v>
      </c>
      <c r="L8">
        <f t="shared" si="0"/>
        <v>360</v>
      </c>
      <c r="O8" t="s">
        <v>52</v>
      </c>
      <c r="P8" t="s">
        <v>52</v>
      </c>
    </row>
    <row r="9" spans="1:17" x14ac:dyDescent="0.25">
      <c r="A9" t="s">
        <v>48</v>
      </c>
      <c r="B9" t="s">
        <v>53</v>
      </c>
      <c r="C9">
        <v>60</v>
      </c>
      <c r="D9">
        <v>2</v>
      </c>
      <c r="E9" s="3" t="str">
        <f>_xlfn.CONCAT(Tableau4[[#This Row],[Code MEQ]],"-",Tableau4[[#This Row],[Code d''option]],"-0",Tableau4[[#This Row],[Version du cours]])</f>
        <v>109-103-MQ-60-02</v>
      </c>
      <c r="F9">
        <v>3</v>
      </c>
      <c r="G9" t="s">
        <v>50</v>
      </c>
      <c r="H9">
        <v>2</v>
      </c>
      <c r="I9">
        <v>1</v>
      </c>
      <c r="J9" s="4">
        <v>0.125</v>
      </c>
      <c r="K9">
        <v>180</v>
      </c>
      <c r="L9">
        <f t="shared" si="0"/>
        <v>360</v>
      </c>
      <c r="O9" t="s">
        <v>48</v>
      </c>
      <c r="P9" t="s">
        <v>48</v>
      </c>
    </row>
    <row r="10" spans="1:17" x14ac:dyDescent="0.25">
      <c r="A10" t="s">
        <v>48</v>
      </c>
      <c r="B10" t="s">
        <v>53</v>
      </c>
      <c r="C10">
        <v>60</v>
      </c>
      <c r="D10">
        <v>3</v>
      </c>
      <c r="E10" s="3" t="str">
        <f>_xlfn.CONCAT(Tableau4[[#This Row],[Code MEQ]],"-",Tableau4[[#This Row],[Code d''option]],"-0",Tableau4[[#This Row],[Version du cours]])</f>
        <v>109-103-MQ-60-03</v>
      </c>
      <c r="F10">
        <v>2</v>
      </c>
      <c r="G10" t="s">
        <v>50</v>
      </c>
      <c r="H10">
        <v>2</v>
      </c>
      <c r="I10">
        <v>5</v>
      </c>
      <c r="J10" s="4">
        <v>0.125</v>
      </c>
      <c r="K10">
        <v>180</v>
      </c>
      <c r="L10">
        <f t="shared" si="0"/>
        <v>360</v>
      </c>
      <c r="O10" t="s">
        <v>51</v>
      </c>
      <c r="P10" t="s">
        <v>51</v>
      </c>
    </row>
    <row r="11" spans="1:17" x14ac:dyDescent="0.25">
      <c r="A11">
        <v>1</v>
      </c>
      <c r="B11" t="s">
        <v>54</v>
      </c>
      <c r="C11">
        <v>50</v>
      </c>
      <c r="D11">
        <v>5</v>
      </c>
      <c r="E11" s="3" t="str">
        <f>_xlfn.CONCAT(Tableau4[[#This Row],[Code MEQ]],"-",Tableau4[[#This Row],[Code d''option]],"-0",Tableau4[[#This Row],[Version du cours]])</f>
        <v>410-014-FD-50-05</v>
      </c>
      <c r="F11">
        <v>2</v>
      </c>
      <c r="G11" t="s">
        <v>42</v>
      </c>
      <c r="H11">
        <v>2</v>
      </c>
      <c r="I11">
        <v>5</v>
      </c>
      <c r="J11" s="4">
        <v>0.125</v>
      </c>
      <c r="K11">
        <v>180</v>
      </c>
      <c r="L11">
        <f t="shared" si="0"/>
        <v>360</v>
      </c>
      <c r="O11" t="s">
        <v>44</v>
      </c>
      <c r="P11" t="s">
        <v>51</v>
      </c>
    </row>
    <row r="12" spans="1:17" x14ac:dyDescent="0.25">
      <c r="A12">
        <v>1</v>
      </c>
      <c r="B12" t="s">
        <v>55</v>
      </c>
      <c r="C12">
        <v>50</v>
      </c>
      <c r="D12">
        <v>3</v>
      </c>
      <c r="E12" s="3" t="str">
        <f>_xlfn.CONCAT(Tableau4[[#This Row],[Code MEQ]],"-",Tableau4[[#This Row],[Code d''option]],"-0",Tableau4[[#This Row],[Version du cours]])</f>
        <v>410-113-FD-50-03</v>
      </c>
      <c r="F12">
        <v>2</v>
      </c>
      <c r="G12" t="s">
        <v>42</v>
      </c>
      <c r="H12">
        <v>2</v>
      </c>
      <c r="I12">
        <v>5</v>
      </c>
      <c r="J12" s="4">
        <v>0.125</v>
      </c>
      <c r="K12">
        <v>180</v>
      </c>
      <c r="L12">
        <f t="shared" si="0"/>
        <v>360</v>
      </c>
      <c r="O12" t="s">
        <v>44</v>
      </c>
      <c r="P12" t="s">
        <v>51</v>
      </c>
    </row>
    <row r="13" spans="1:17" x14ac:dyDescent="0.25">
      <c r="A13">
        <v>1</v>
      </c>
      <c r="B13" t="s">
        <v>56</v>
      </c>
      <c r="C13">
        <v>10</v>
      </c>
      <c r="D13">
        <v>1</v>
      </c>
      <c r="E13" s="3" t="str">
        <f>_xlfn.CONCAT(Tableau4[[#This Row],[Code MEQ]],"-",Tableau4[[#This Row],[Code d''option]],"-0",Tableau4[[#This Row],[Version du cours]])</f>
        <v>410-942-FD-10-01</v>
      </c>
      <c r="F13">
        <v>2</v>
      </c>
      <c r="G13" t="s">
        <v>42</v>
      </c>
      <c r="H13">
        <v>2</v>
      </c>
      <c r="I13">
        <v>5</v>
      </c>
      <c r="J13" s="4">
        <v>0.125</v>
      </c>
      <c r="K13">
        <v>180</v>
      </c>
      <c r="L13">
        <f t="shared" si="0"/>
        <v>360</v>
      </c>
      <c r="O13" t="s">
        <v>51</v>
      </c>
      <c r="P13" t="s">
        <v>51</v>
      </c>
    </row>
    <row r="14" spans="1:17" x14ac:dyDescent="0.25">
      <c r="A14">
        <v>1</v>
      </c>
      <c r="B14" t="s">
        <v>57</v>
      </c>
      <c r="C14">
        <v>60</v>
      </c>
      <c r="D14">
        <v>1</v>
      </c>
      <c r="E14" s="3" t="str">
        <f>_xlfn.CONCAT(Tableau4[[#This Row],[Code MEQ]],"-",Tableau4[[#This Row],[Code d''option]],"-0",Tableau4[[#This Row],[Version du cours]])</f>
        <v>601-101-MQ-60-01</v>
      </c>
      <c r="F14">
        <v>3</v>
      </c>
      <c r="G14" t="s">
        <v>42</v>
      </c>
      <c r="H14">
        <v>2</v>
      </c>
      <c r="I14">
        <v>5</v>
      </c>
      <c r="J14" s="4">
        <v>0.16666666666666666</v>
      </c>
      <c r="K14">
        <v>240</v>
      </c>
      <c r="L14">
        <f t="shared" si="0"/>
        <v>480</v>
      </c>
      <c r="O14" t="s">
        <v>43</v>
      </c>
      <c r="P14" t="s">
        <v>44</v>
      </c>
      <c r="Q14" t="s">
        <v>58</v>
      </c>
    </row>
    <row r="15" spans="1:17" x14ac:dyDescent="0.25">
      <c r="A15">
        <v>2</v>
      </c>
      <c r="B15" t="s">
        <v>59</v>
      </c>
      <c r="C15">
        <v>60</v>
      </c>
      <c r="D15">
        <v>1</v>
      </c>
      <c r="E15" s="3" t="str">
        <f>_xlfn.CONCAT(Tableau4[[#This Row],[Code MEQ]],"-",Tableau4[[#This Row],[Code d''option]],"-0",Tableau4[[#This Row],[Version du cours]])</f>
        <v>101-901-RE-60-01</v>
      </c>
      <c r="F15">
        <v>2</v>
      </c>
      <c r="G15" t="s">
        <v>42</v>
      </c>
      <c r="H15">
        <v>2</v>
      </c>
      <c r="I15">
        <v>5</v>
      </c>
      <c r="J15" s="4">
        <v>0.125</v>
      </c>
      <c r="K15">
        <v>180</v>
      </c>
      <c r="L15">
        <f t="shared" si="0"/>
        <v>360</v>
      </c>
      <c r="O15" t="s">
        <v>44</v>
      </c>
      <c r="P15" t="s">
        <v>51</v>
      </c>
    </row>
    <row r="16" spans="1:17" x14ac:dyDescent="0.25">
      <c r="A16">
        <v>2</v>
      </c>
      <c r="B16" t="s">
        <v>60</v>
      </c>
      <c r="C16">
        <v>60</v>
      </c>
      <c r="D16">
        <v>1</v>
      </c>
      <c r="E16" s="3" t="str">
        <f>_xlfn.CONCAT(Tableau4[[#This Row],[Code MEQ]],"-",Tableau4[[#This Row],[Code d''option]],"-0",Tableau4[[#This Row],[Version du cours]])</f>
        <v>105-FPF-03-60-01</v>
      </c>
      <c r="F16">
        <v>2</v>
      </c>
      <c r="G16" t="s">
        <v>42</v>
      </c>
      <c r="H16">
        <v>2</v>
      </c>
      <c r="I16">
        <v>5</v>
      </c>
      <c r="J16" s="4">
        <v>0.125</v>
      </c>
      <c r="K16">
        <v>180</v>
      </c>
      <c r="L16">
        <f t="shared" si="0"/>
        <v>360</v>
      </c>
      <c r="O16" t="s">
        <v>44</v>
      </c>
      <c r="P16" t="s">
        <v>51</v>
      </c>
    </row>
    <row r="17" spans="1:17" x14ac:dyDescent="0.25">
      <c r="A17">
        <v>2</v>
      </c>
      <c r="B17" t="s">
        <v>61</v>
      </c>
      <c r="C17">
        <v>60</v>
      </c>
      <c r="D17">
        <v>3</v>
      </c>
      <c r="E17" s="3" t="str">
        <f>_xlfn.CONCAT(Tableau4[[#This Row],[Code MEQ]],"-",Tableau4[[#This Row],[Code d''option]],"-0",Tableau4[[#This Row],[Version du cours]])</f>
        <v>340-FPB-FD-60-03</v>
      </c>
      <c r="F17">
        <v>2</v>
      </c>
      <c r="G17" t="s">
        <v>42</v>
      </c>
      <c r="H17">
        <v>2</v>
      </c>
      <c r="I17">
        <v>5</v>
      </c>
      <c r="J17" s="4">
        <v>0.16666666666666666</v>
      </c>
      <c r="K17">
        <v>240</v>
      </c>
      <c r="L17">
        <f t="shared" si="0"/>
        <v>480</v>
      </c>
      <c r="O17" t="s">
        <v>43</v>
      </c>
      <c r="P17" t="s">
        <v>44</v>
      </c>
    </row>
    <row r="18" spans="1:17" x14ac:dyDescent="0.25">
      <c r="A18">
        <v>2</v>
      </c>
      <c r="B18" t="s">
        <v>62</v>
      </c>
      <c r="C18">
        <v>60</v>
      </c>
      <c r="D18">
        <v>2</v>
      </c>
      <c r="E18" s="3" t="str">
        <f>_xlfn.CONCAT(Tableau4[[#This Row],[Code MEQ]],"-",Tableau4[[#This Row],[Code d''option]],"-0",Tableau4[[#This Row],[Version du cours]])</f>
        <v>340-FPC-FD-60-02</v>
      </c>
      <c r="F18">
        <v>2</v>
      </c>
      <c r="G18" t="s">
        <v>42</v>
      </c>
      <c r="H18">
        <v>2</v>
      </c>
      <c r="I18">
        <v>5</v>
      </c>
      <c r="J18" s="4">
        <v>0.16666666666666666</v>
      </c>
      <c r="K18">
        <v>240</v>
      </c>
      <c r="L18">
        <f t="shared" si="0"/>
        <v>480</v>
      </c>
      <c r="O18" t="s">
        <v>43</v>
      </c>
      <c r="P18" t="s">
        <v>44</v>
      </c>
    </row>
    <row r="19" spans="1:17" x14ac:dyDescent="0.25">
      <c r="A19">
        <v>2</v>
      </c>
      <c r="B19" t="s">
        <v>63</v>
      </c>
      <c r="C19">
        <v>50</v>
      </c>
      <c r="D19">
        <v>3</v>
      </c>
      <c r="E19" s="3" t="str">
        <f>_xlfn.CONCAT(Tableau4[[#This Row],[Code MEQ]],"-",Tableau4[[#This Row],[Code d''option]],"-0",Tableau4[[#This Row],[Version du cours]])</f>
        <v>410-124-FD-50-03</v>
      </c>
      <c r="F19">
        <v>2</v>
      </c>
      <c r="G19" t="s">
        <v>42</v>
      </c>
      <c r="H19">
        <v>2</v>
      </c>
      <c r="I19">
        <v>5</v>
      </c>
      <c r="J19" s="4">
        <v>0.125</v>
      </c>
      <c r="K19">
        <v>180</v>
      </c>
      <c r="L19">
        <f t="shared" si="0"/>
        <v>360</v>
      </c>
      <c r="O19" t="s">
        <v>51</v>
      </c>
      <c r="P19" t="s">
        <v>44</v>
      </c>
    </row>
    <row r="20" spans="1:17" x14ac:dyDescent="0.25">
      <c r="A20">
        <v>2</v>
      </c>
      <c r="B20" t="s">
        <v>64</v>
      </c>
      <c r="C20">
        <v>60</v>
      </c>
      <c r="D20">
        <v>1</v>
      </c>
      <c r="E20" s="3" t="str">
        <f>_xlfn.CONCAT(Tableau4[[#This Row],[Code MEQ]],"-",Tableau4[[#This Row],[Code d''option]],"-0",Tableau4[[#This Row],[Version du cours]])</f>
        <v>410-223-FD-60-01</v>
      </c>
      <c r="F20">
        <v>2</v>
      </c>
      <c r="G20" t="s">
        <v>42</v>
      </c>
      <c r="H20">
        <v>2</v>
      </c>
      <c r="I20">
        <v>5</v>
      </c>
      <c r="J20" s="4">
        <v>0.125</v>
      </c>
      <c r="K20">
        <v>180</v>
      </c>
      <c r="L20">
        <f t="shared" si="0"/>
        <v>360</v>
      </c>
      <c r="O20" t="s">
        <v>44</v>
      </c>
      <c r="P20" t="s">
        <v>44</v>
      </c>
    </row>
    <row r="21" spans="1:17" x14ac:dyDescent="0.25">
      <c r="A21">
        <v>2</v>
      </c>
      <c r="B21" t="s">
        <v>65</v>
      </c>
      <c r="C21">
        <v>60</v>
      </c>
      <c r="D21">
        <v>2</v>
      </c>
      <c r="E21" s="3" t="str">
        <f>_xlfn.CONCAT(Tableau4[[#This Row],[Code MEQ]],"-",Tableau4[[#This Row],[Code d''option]],"-0",Tableau4[[#This Row],[Version du cours]])</f>
        <v>601-102-MQ-60-02</v>
      </c>
      <c r="F21">
        <v>3</v>
      </c>
      <c r="G21" t="s">
        <v>42</v>
      </c>
      <c r="H21">
        <v>2</v>
      </c>
      <c r="I21">
        <v>5</v>
      </c>
      <c r="J21" s="4">
        <v>0.16666666666666666</v>
      </c>
      <c r="K21">
        <v>240</v>
      </c>
      <c r="L21">
        <f t="shared" si="0"/>
        <v>480</v>
      </c>
      <c r="O21" t="s">
        <v>43</v>
      </c>
      <c r="P21" t="s">
        <v>44</v>
      </c>
    </row>
    <row r="22" spans="1:17" x14ac:dyDescent="0.25">
      <c r="A22">
        <v>2</v>
      </c>
      <c r="B22" t="s">
        <v>66</v>
      </c>
      <c r="C22">
        <v>60</v>
      </c>
      <c r="D22">
        <v>1</v>
      </c>
      <c r="E22" s="3" t="str">
        <f>_xlfn.CONCAT(Tableau4[[#This Row],[Code MEQ]],"-",Tableau4[[#This Row],[Code d''option]],"-0",Tableau4[[#This Row],[Version du cours]])</f>
        <v>601-103-MQ-60-01</v>
      </c>
      <c r="F22">
        <v>2</v>
      </c>
      <c r="G22" t="s">
        <v>42</v>
      </c>
      <c r="H22">
        <v>2</v>
      </c>
      <c r="I22">
        <v>5</v>
      </c>
      <c r="J22" s="4">
        <v>0.16666666666666666</v>
      </c>
      <c r="K22">
        <v>240</v>
      </c>
      <c r="L22">
        <f t="shared" si="0"/>
        <v>480</v>
      </c>
      <c r="O22" t="s">
        <v>43</v>
      </c>
      <c r="P22" t="s">
        <v>44</v>
      </c>
    </row>
    <row r="23" spans="1:17" x14ac:dyDescent="0.25">
      <c r="A23" t="s">
        <v>48</v>
      </c>
      <c r="B23" t="s">
        <v>67</v>
      </c>
      <c r="C23">
        <v>10</v>
      </c>
      <c r="D23">
        <v>1</v>
      </c>
      <c r="E23" s="3" t="str">
        <f>_xlfn.CONCAT(Tableau4[[#This Row],[Code MEQ]],"-",Tableau4[[#This Row],[Code d''option]],"-0",Tableau4[[#This Row],[Version du cours]])</f>
        <v>201-301-RE-10-01</v>
      </c>
      <c r="F23">
        <v>3</v>
      </c>
      <c r="G23" t="s">
        <v>42</v>
      </c>
      <c r="H23">
        <v>2</v>
      </c>
      <c r="I23">
        <v>1</v>
      </c>
      <c r="J23" s="4">
        <v>0.125</v>
      </c>
      <c r="K23">
        <v>180</v>
      </c>
      <c r="L23">
        <f t="shared" si="0"/>
        <v>360</v>
      </c>
      <c r="O23" t="s">
        <v>48</v>
      </c>
      <c r="P23" t="s">
        <v>48</v>
      </c>
    </row>
    <row r="24" spans="1:17" x14ac:dyDescent="0.25">
      <c r="A24">
        <v>9</v>
      </c>
      <c r="B24" t="s">
        <v>67</v>
      </c>
      <c r="C24">
        <v>65</v>
      </c>
      <c r="D24">
        <v>1</v>
      </c>
      <c r="E24" s="3" t="str">
        <f>_xlfn.CONCAT(Tableau4[[#This Row],[Code MEQ]],"-",Tableau4[[#This Row],[Code d''option]],"-0",Tableau4[[#This Row],[Version du cours]])</f>
        <v>201-301-RE-65-01</v>
      </c>
      <c r="F24">
        <v>2</v>
      </c>
      <c r="G24" t="s">
        <v>42</v>
      </c>
      <c r="H24">
        <v>2</v>
      </c>
      <c r="I24">
        <v>1</v>
      </c>
      <c r="J24" s="4">
        <v>0.125</v>
      </c>
      <c r="K24">
        <v>180</v>
      </c>
      <c r="L24">
        <f t="shared" si="0"/>
        <v>360</v>
      </c>
      <c r="O24" t="s">
        <v>52</v>
      </c>
      <c r="P24" t="s">
        <v>68</v>
      </c>
    </row>
    <row r="25" spans="1:17" x14ac:dyDescent="0.25">
      <c r="A25">
        <v>3</v>
      </c>
      <c r="B25" t="s">
        <v>69</v>
      </c>
      <c r="C25">
        <v>70</v>
      </c>
      <c r="D25">
        <v>2</v>
      </c>
      <c r="E25" s="3" t="str">
        <f>_xlfn.CONCAT(Tableau4[[#This Row],[Code MEQ]],"-",Tableau4[[#This Row],[Code d''option]],"-0",Tableau4[[#This Row],[Version du cours]])</f>
        <v>201-NYB-05-70-02</v>
      </c>
      <c r="F25">
        <v>2</v>
      </c>
      <c r="G25" t="s">
        <v>42</v>
      </c>
      <c r="H25">
        <v>2</v>
      </c>
      <c r="I25">
        <v>5</v>
      </c>
      <c r="J25" s="4">
        <v>0.125</v>
      </c>
      <c r="K25">
        <v>180</v>
      </c>
      <c r="L25">
        <f t="shared" si="0"/>
        <v>420</v>
      </c>
      <c r="M25" t="s">
        <v>23</v>
      </c>
      <c r="N25" t="s">
        <v>70</v>
      </c>
      <c r="O25" t="s">
        <v>51</v>
      </c>
      <c r="P25" t="s">
        <v>51</v>
      </c>
    </row>
    <row r="26" spans="1:17" x14ac:dyDescent="0.25">
      <c r="A26">
        <v>3</v>
      </c>
      <c r="B26" t="s">
        <v>69</v>
      </c>
      <c r="C26">
        <v>74</v>
      </c>
      <c r="D26">
        <v>2</v>
      </c>
      <c r="E26" s="3" t="str">
        <f>_xlfn.CONCAT(Tableau4[[#This Row],[Code MEQ]],"-",Tableau4[[#This Row],[Code d''option]],"-0",Tableau4[[#This Row],[Version du cours]])</f>
        <v>201-NYB-05-74-02</v>
      </c>
      <c r="F26">
        <v>2</v>
      </c>
      <c r="G26" t="s">
        <v>42</v>
      </c>
      <c r="H26">
        <v>2</v>
      </c>
      <c r="I26">
        <v>5</v>
      </c>
      <c r="J26" s="4">
        <v>0.125</v>
      </c>
      <c r="K26">
        <v>180</v>
      </c>
      <c r="L26">
        <f t="shared" si="0"/>
        <v>420</v>
      </c>
      <c r="M26" t="s">
        <v>23</v>
      </c>
      <c r="N26" t="s">
        <v>70</v>
      </c>
      <c r="O26" t="s">
        <v>51</v>
      </c>
      <c r="P26" t="s">
        <v>51</v>
      </c>
    </row>
    <row r="27" spans="1:17" x14ac:dyDescent="0.25">
      <c r="A27">
        <v>3</v>
      </c>
      <c r="B27" t="s">
        <v>71</v>
      </c>
      <c r="C27">
        <v>10</v>
      </c>
      <c r="D27">
        <v>3</v>
      </c>
      <c r="E27" s="3" t="str">
        <f>_xlfn.CONCAT(Tableau4[[#This Row],[Code MEQ]],"-",Tableau4[[#This Row],[Code d''option]],"-0",Tableau4[[#This Row],[Version du cours]])</f>
        <v>201-NYC-05-10-03</v>
      </c>
      <c r="F27">
        <v>2</v>
      </c>
      <c r="G27" t="s">
        <v>42</v>
      </c>
      <c r="H27">
        <v>2</v>
      </c>
      <c r="I27">
        <v>5</v>
      </c>
      <c r="J27" s="4">
        <v>0.125</v>
      </c>
      <c r="K27">
        <v>180</v>
      </c>
      <c r="L27">
        <f t="shared" si="0"/>
        <v>420</v>
      </c>
      <c r="M27" t="s">
        <v>23</v>
      </c>
      <c r="N27" t="s">
        <v>70</v>
      </c>
      <c r="O27" t="s">
        <v>51</v>
      </c>
      <c r="P27" t="s">
        <v>51</v>
      </c>
    </row>
    <row r="28" spans="1:17" x14ac:dyDescent="0.25">
      <c r="A28">
        <v>3</v>
      </c>
      <c r="B28" t="s">
        <v>71</v>
      </c>
      <c r="C28">
        <v>14</v>
      </c>
      <c r="D28">
        <v>3</v>
      </c>
      <c r="E28" s="3" t="str">
        <f>_xlfn.CONCAT(Tableau4[[#This Row],[Code MEQ]],"-",Tableau4[[#This Row],[Code d''option]],"-0",Tableau4[[#This Row],[Version du cours]])</f>
        <v>201-NYC-05-14-03</v>
      </c>
      <c r="F28">
        <v>2</v>
      </c>
      <c r="G28" t="s">
        <v>42</v>
      </c>
      <c r="H28">
        <v>2</v>
      </c>
      <c r="I28">
        <v>5</v>
      </c>
      <c r="J28" s="4">
        <v>0.125</v>
      </c>
      <c r="K28">
        <v>180</v>
      </c>
      <c r="L28">
        <f t="shared" si="0"/>
        <v>420</v>
      </c>
      <c r="M28" t="s">
        <v>23</v>
      </c>
      <c r="N28" t="s">
        <v>70</v>
      </c>
      <c r="O28" t="s">
        <v>51</v>
      </c>
      <c r="P28" t="s">
        <v>51</v>
      </c>
    </row>
    <row r="29" spans="1:17" x14ac:dyDescent="0.25">
      <c r="A29">
        <v>3</v>
      </c>
      <c r="B29" t="s">
        <v>72</v>
      </c>
      <c r="C29">
        <v>10</v>
      </c>
      <c r="D29">
        <v>3</v>
      </c>
      <c r="E29" s="3" t="str">
        <f>_xlfn.CONCAT(Tableau4[[#This Row],[Code MEQ]],"-",Tableau4[[#This Row],[Code d''option]],"-0",Tableau4[[#This Row],[Version du cours]])</f>
        <v>360-300-RE-10-03</v>
      </c>
      <c r="F29">
        <v>2</v>
      </c>
      <c r="G29" t="s">
        <v>42</v>
      </c>
      <c r="H29">
        <v>2</v>
      </c>
      <c r="I29">
        <v>5</v>
      </c>
      <c r="J29" s="4">
        <v>0.125</v>
      </c>
      <c r="K29">
        <v>180</v>
      </c>
      <c r="L29" s="5">
        <f t="shared" si="0"/>
        <v>420</v>
      </c>
      <c r="M29" t="s">
        <v>23</v>
      </c>
      <c r="N29" s="5" t="s">
        <v>70</v>
      </c>
      <c r="O29" t="s">
        <v>51</v>
      </c>
      <c r="P29" t="s">
        <v>51</v>
      </c>
    </row>
    <row r="30" spans="1:17" x14ac:dyDescent="0.25">
      <c r="A30">
        <v>3</v>
      </c>
      <c r="B30" t="s">
        <v>72</v>
      </c>
      <c r="C30">
        <v>14</v>
      </c>
      <c r="D30">
        <v>3</v>
      </c>
      <c r="E30" s="3" t="str">
        <f>_xlfn.CONCAT(Tableau4[[#This Row],[Code MEQ]],"-",Tableau4[[#This Row],[Code d''option]],"-0",Tableau4[[#This Row],[Version du cours]])</f>
        <v>360-300-RE-14-03</v>
      </c>
      <c r="F30">
        <v>2</v>
      </c>
      <c r="G30" t="s">
        <v>42</v>
      </c>
      <c r="H30">
        <v>2</v>
      </c>
      <c r="I30">
        <v>5</v>
      </c>
      <c r="J30" s="4">
        <v>0.125</v>
      </c>
      <c r="K30">
        <v>180</v>
      </c>
      <c r="L30" s="5">
        <f t="shared" si="0"/>
        <v>420</v>
      </c>
      <c r="M30" t="s">
        <v>23</v>
      </c>
      <c r="N30" s="5" t="s">
        <v>70</v>
      </c>
      <c r="O30" t="s">
        <v>51</v>
      </c>
      <c r="P30" t="s">
        <v>51</v>
      </c>
    </row>
    <row r="31" spans="1:17" x14ac:dyDescent="0.25">
      <c r="A31">
        <v>3</v>
      </c>
      <c r="B31" t="s">
        <v>73</v>
      </c>
      <c r="C31">
        <v>60</v>
      </c>
      <c r="D31">
        <v>2</v>
      </c>
      <c r="E31" s="3" t="str">
        <f>_xlfn.CONCAT(Tableau4[[#This Row],[Code MEQ]],"-",Tableau4[[#This Row],[Code d''option]],"-0",Tableau4[[#This Row],[Version du cours]])</f>
        <v>410-214-FD-60-02</v>
      </c>
      <c r="F31">
        <v>2</v>
      </c>
      <c r="G31" t="s">
        <v>42</v>
      </c>
      <c r="H31">
        <v>2</v>
      </c>
      <c r="I31">
        <v>5</v>
      </c>
      <c r="J31" s="4">
        <v>0.125</v>
      </c>
      <c r="K31">
        <v>180</v>
      </c>
      <c r="L31">
        <f t="shared" si="0"/>
        <v>360</v>
      </c>
      <c r="O31" t="s">
        <v>44</v>
      </c>
      <c r="P31" t="s">
        <v>44</v>
      </c>
    </row>
    <row r="32" spans="1:17" x14ac:dyDescent="0.25">
      <c r="A32">
        <v>3</v>
      </c>
      <c r="B32" t="s">
        <v>74</v>
      </c>
      <c r="C32">
        <v>60</v>
      </c>
      <c r="D32">
        <v>2</v>
      </c>
      <c r="E32" s="3" t="str">
        <f>_xlfn.CONCAT(Tableau4[[#This Row],[Code MEQ]],"-",Tableau4[[#This Row],[Code d''option]],"-0",Tableau4[[#This Row],[Version du cours]])</f>
        <v>601-FPA-FD-60-02</v>
      </c>
      <c r="F32">
        <v>3</v>
      </c>
      <c r="G32" t="s">
        <v>50</v>
      </c>
      <c r="H32">
        <v>2</v>
      </c>
      <c r="I32">
        <v>5</v>
      </c>
      <c r="J32" s="4">
        <v>0.16666666666666666</v>
      </c>
      <c r="K32">
        <v>240</v>
      </c>
      <c r="L32">
        <f t="shared" si="0"/>
        <v>480</v>
      </c>
      <c r="O32" t="s">
        <v>43</v>
      </c>
      <c r="P32" t="s">
        <v>43</v>
      </c>
      <c r="Q32" t="s">
        <v>58</v>
      </c>
    </row>
    <row r="33" spans="1:17" x14ac:dyDescent="0.25">
      <c r="A33">
        <v>3</v>
      </c>
      <c r="B33" t="s">
        <v>75</v>
      </c>
      <c r="C33">
        <v>60</v>
      </c>
      <c r="D33">
        <v>2</v>
      </c>
      <c r="E33" s="3" t="str">
        <f>_xlfn.CONCAT(Tableau4[[#This Row],[Code MEQ]],"-",Tableau4[[#This Row],[Code d''option]],"-0",Tableau4[[#This Row],[Version du cours]])</f>
        <v>601-FPB-FD-60-02</v>
      </c>
      <c r="F33">
        <v>3</v>
      </c>
      <c r="G33" t="s">
        <v>50</v>
      </c>
      <c r="H33">
        <v>2</v>
      </c>
      <c r="I33">
        <v>5</v>
      </c>
      <c r="J33" s="4">
        <v>0.16666666666666666</v>
      </c>
      <c r="K33">
        <v>240</v>
      </c>
      <c r="L33">
        <f t="shared" si="0"/>
        <v>480</v>
      </c>
      <c r="O33" t="s">
        <v>43</v>
      </c>
      <c r="P33" t="s">
        <v>43</v>
      </c>
    </row>
    <row r="34" spans="1:17" x14ac:dyDescent="0.25">
      <c r="A34">
        <v>3</v>
      </c>
      <c r="B34" t="s">
        <v>76</v>
      </c>
      <c r="C34">
        <v>60</v>
      </c>
      <c r="D34">
        <v>2</v>
      </c>
      <c r="E34" s="3" t="str">
        <f>_xlfn.CONCAT(Tableau4[[#This Row],[Code MEQ]],"-",Tableau4[[#This Row],[Code d''option]],"-0",Tableau4[[#This Row],[Version du cours]])</f>
        <v>601-FPC-FD-60-02</v>
      </c>
      <c r="F34">
        <v>2</v>
      </c>
      <c r="G34" t="s">
        <v>50</v>
      </c>
      <c r="H34">
        <v>2</v>
      </c>
      <c r="I34">
        <v>5</v>
      </c>
      <c r="J34" s="4">
        <v>0.16666666666666666</v>
      </c>
      <c r="K34">
        <v>240</v>
      </c>
      <c r="L34">
        <f t="shared" si="0"/>
        <v>480</v>
      </c>
      <c r="O34" t="s">
        <v>43</v>
      </c>
      <c r="P34" t="s">
        <v>43</v>
      </c>
    </row>
    <row r="35" spans="1:17" x14ac:dyDescent="0.25">
      <c r="A35">
        <v>3</v>
      </c>
      <c r="B35" t="s">
        <v>77</v>
      </c>
      <c r="C35">
        <v>60</v>
      </c>
      <c r="D35">
        <v>1</v>
      </c>
      <c r="E35" s="3" t="str">
        <f>_xlfn.CONCAT(Tableau4[[#This Row],[Code MEQ]],"-",Tableau4[[#This Row],[Code d''option]],"-0",Tableau4[[#This Row],[Version du cours]])</f>
        <v>607-FPF-03-60-01</v>
      </c>
      <c r="F35">
        <v>2</v>
      </c>
      <c r="G35" t="s">
        <v>50</v>
      </c>
      <c r="H35">
        <v>2</v>
      </c>
      <c r="I35">
        <v>5</v>
      </c>
      <c r="J35" s="4">
        <v>0.10416666666666667</v>
      </c>
      <c r="K35">
        <v>150</v>
      </c>
      <c r="L35">
        <f t="shared" si="0"/>
        <v>300</v>
      </c>
      <c r="O35" t="s">
        <v>51</v>
      </c>
      <c r="P35" t="s">
        <v>51</v>
      </c>
      <c r="Q35" s="1"/>
    </row>
    <row r="36" spans="1:17" x14ac:dyDescent="0.25">
      <c r="A36">
        <v>4</v>
      </c>
      <c r="B36" t="s">
        <v>78</v>
      </c>
      <c r="C36">
        <v>70</v>
      </c>
      <c r="D36">
        <v>1</v>
      </c>
      <c r="E36" s="3" t="str">
        <f>_xlfn.CONCAT(Tableau4[[#This Row],[Code MEQ]],"-",Tableau4[[#This Row],[Code d''option]],"-0",Tableau4[[#This Row],[Version du cours]])</f>
        <v>201-105-RE-70-01</v>
      </c>
      <c r="F36">
        <v>2</v>
      </c>
      <c r="G36" t="s">
        <v>42</v>
      </c>
      <c r="H36">
        <v>2</v>
      </c>
      <c r="I36">
        <v>5</v>
      </c>
      <c r="J36" s="4">
        <v>0.125</v>
      </c>
      <c r="K36">
        <v>180</v>
      </c>
      <c r="L36">
        <f t="shared" si="0"/>
        <v>420</v>
      </c>
      <c r="M36" t="s">
        <v>23</v>
      </c>
      <c r="N36" t="s">
        <v>70</v>
      </c>
      <c r="O36" t="s">
        <v>51</v>
      </c>
      <c r="P36" t="s">
        <v>51</v>
      </c>
    </row>
    <row r="37" spans="1:17" x14ac:dyDescent="0.25">
      <c r="A37">
        <v>4</v>
      </c>
      <c r="B37" t="s">
        <v>78</v>
      </c>
      <c r="C37">
        <v>74</v>
      </c>
      <c r="D37">
        <v>1</v>
      </c>
      <c r="E37" s="3" t="str">
        <f>_xlfn.CONCAT(Tableau4[[#This Row],[Code MEQ]],"-",Tableau4[[#This Row],[Code d''option]],"-0",Tableau4[[#This Row],[Version du cours]])</f>
        <v>201-105-RE-74-01</v>
      </c>
      <c r="F37">
        <v>2</v>
      </c>
      <c r="G37" t="s">
        <v>42</v>
      </c>
      <c r="H37">
        <v>2</v>
      </c>
      <c r="I37">
        <v>5</v>
      </c>
      <c r="J37" s="4">
        <v>0.125</v>
      </c>
      <c r="K37">
        <v>180</v>
      </c>
      <c r="L37">
        <f t="shared" si="0"/>
        <v>420</v>
      </c>
      <c r="M37" t="s">
        <v>23</v>
      </c>
      <c r="N37" t="s">
        <v>70</v>
      </c>
      <c r="O37" t="s">
        <v>51</v>
      </c>
      <c r="P37" t="s">
        <v>51</v>
      </c>
    </row>
    <row r="38" spans="1:17" x14ac:dyDescent="0.25">
      <c r="A38" t="s">
        <v>48</v>
      </c>
      <c r="B38" t="s">
        <v>79</v>
      </c>
      <c r="C38">
        <v>10</v>
      </c>
      <c r="D38">
        <v>1</v>
      </c>
      <c r="E38" s="3" t="str">
        <f>_xlfn.CONCAT(Tableau4[[#This Row],[Code MEQ]],"-",Tableau4[[#This Row],[Code d''option]],"-0",Tableau4[[#This Row],[Version du cours]])</f>
        <v>305-FPG-03-10-01</v>
      </c>
      <c r="F38">
        <v>3</v>
      </c>
      <c r="G38" t="s">
        <v>42</v>
      </c>
      <c r="H38">
        <v>2</v>
      </c>
      <c r="I38">
        <v>1</v>
      </c>
      <c r="J38" s="4">
        <v>0.125</v>
      </c>
      <c r="K38">
        <v>180</v>
      </c>
      <c r="L38">
        <f t="shared" si="0"/>
        <v>360</v>
      </c>
      <c r="O38" t="s">
        <v>48</v>
      </c>
      <c r="P38" t="s">
        <v>48</v>
      </c>
    </row>
    <row r="39" spans="1:17" x14ac:dyDescent="0.25">
      <c r="A39">
        <v>4</v>
      </c>
      <c r="B39" t="s">
        <v>67</v>
      </c>
      <c r="C39">
        <v>60</v>
      </c>
      <c r="D39">
        <v>1</v>
      </c>
      <c r="E39" s="3" t="str">
        <f>_xlfn.CONCAT(Tableau4[[#This Row],[Code MEQ]],"-",Tableau4[[#This Row],[Code d''option]],"-0",Tableau4[[#This Row],[Version du cours]])</f>
        <v>201-301-RE-60-01</v>
      </c>
      <c r="F39">
        <v>2</v>
      </c>
      <c r="G39" t="s">
        <v>42</v>
      </c>
      <c r="H39">
        <v>2</v>
      </c>
      <c r="I39">
        <v>5</v>
      </c>
      <c r="J39" s="4">
        <v>0.125</v>
      </c>
      <c r="K39">
        <v>180</v>
      </c>
      <c r="L39">
        <f t="shared" si="0"/>
        <v>420</v>
      </c>
      <c r="M39" t="s">
        <v>23</v>
      </c>
      <c r="N39" t="s">
        <v>70</v>
      </c>
      <c r="O39" t="s">
        <v>51</v>
      </c>
      <c r="P39" t="s">
        <v>51</v>
      </c>
    </row>
    <row r="40" spans="1:17" x14ac:dyDescent="0.25">
      <c r="A40">
        <v>4</v>
      </c>
      <c r="B40" t="s">
        <v>80</v>
      </c>
      <c r="C40">
        <v>60</v>
      </c>
      <c r="D40">
        <v>1</v>
      </c>
      <c r="E40" s="3" t="str">
        <f>_xlfn.CONCAT(Tableau4[[#This Row],[Code MEQ]],"-",Tableau4[[#This Row],[Code d''option]],"-0",Tableau4[[#This Row],[Version du cours]])</f>
        <v>203-FPG-03-60-01</v>
      </c>
      <c r="F40">
        <v>2</v>
      </c>
      <c r="G40" t="s">
        <v>42</v>
      </c>
      <c r="H40">
        <v>2</v>
      </c>
      <c r="I40">
        <v>5</v>
      </c>
      <c r="J40" s="4">
        <v>0.125</v>
      </c>
      <c r="K40">
        <v>180</v>
      </c>
      <c r="L40">
        <f t="shared" si="0"/>
        <v>360</v>
      </c>
      <c r="O40" t="s">
        <v>43</v>
      </c>
      <c r="P40" t="s">
        <v>44</v>
      </c>
    </row>
    <row r="41" spans="1:17" x14ac:dyDescent="0.25">
      <c r="A41">
        <v>4</v>
      </c>
      <c r="B41" t="s">
        <v>81</v>
      </c>
      <c r="C41">
        <v>60</v>
      </c>
      <c r="D41">
        <v>2</v>
      </c>
      <c r="E41" s="3" t="str">
        <f>_xlfn.CONCAT(Tableau4[[#This Row],[Code MEQ]],"-",Tableau4[[#This Row],[Code d''option]],"-0",Tableau4[[#This Row],[Version du cours]])</f>
        <v>320-203-FD-60-02</v>
      </c>
      <c r="F41">
        <v>2</v>
      </c>
      <c r="G41" t="s">
        <v>42</v>
      </c>
      <c r="H41">
        <v>2</v>
      </c>
      <c r="I41">
        <v>5</v>
      </c>
      <c r="J41" s="4">
        <v>0.125</v>
      </c>
      <c r="K41">
        <v>180</v>
      </c>
      <c r="L41">
        <f t="shared" si="0"/>
        <v>360</v>
      </c>
      <c r="O41" t="s">
        <v>44</v>
      </c>
      <c r="P41" t="s">
        <v>44</v>
      </c>
    </row>
    <row r="42" spans="1:17" x14ac:dyDescent="0.25">
      <c r="A42">
        <v>4</v>
      </c>
      <c r="B42" t="s">
        <v>82</v>
      </c>
      <c r="C42">
        <v>50</v>
      </c>
      <c r="D42">
        <v>4</v>
      </c>
      <c r="E42" s="3" t="str">
        <f>_xlfn.CONCAT(Tableau4[[#This Row],[Code MEQ]],"-",Tableau4[[#This Row],[Code d''option]],"-0",Tableau4[[#This Row],[Version du cours]])</f>
        <v>350-203-FD-50-04</v>
      </c>
      <c r="F42">
        <v>2</v>
      </c>
      <c r="G42" t="s">
        <v>42</v>
      </c>
      <c r="H42">
        <v>2</v>
      </c>
      <c r="I42">
        <v>5</v>
      </c>
      <c r="J42" s="4">
        <v>0.125</v>
      </c>
      <c r="K42">
        <v>180</v>
      </c>
      <c r="L42">
        <f t="shared" si="0"/>
        <v>360</v>
      </c>
      <c r="O42" t="s">
        <v>51</v>
      </c>
      <c r="P42" t="s">
        <v>44</v>
      </c>
      <c r="Q42" t="s">
        <v>45</v>
      </c>
    </row>
    <row r="43" spans="1:17" x14ac:dyDescent="0.25">
      <c r="A43">
        <v>11</v>
      </c>
      <c r="B43" t="s">
        <v>83</v>
      </c>
      <c r="C43">
        <v>60</v>
      </c>
      <c r="D43">
        <v>1</v>
      </c>
      <c r="E43" s="3" t="str">
        <f>_xlfn.CONCAT(Tableau4[[#This Row],[Code MEQ]],"-",Tableau4[[#This Row],[Code d''option]],"-0",Tableau4[[#This Row],[Version du cours]])</f>
        <v>322-195-FD-60-01</v>
      </c>
      <c r="F43">
        <v>2</v>
      </c>
      <c r="G43" t="s">
        <v>42</v>
      </c>
      <c r="H43">
        <v>2</v>
      </c>
      <c r="I43">
        <v>1</v>
      </c>
      <c r="J43" s="4">
        <v>0.125</v>
      </c>
      <c r="K43">
        <v>180</v>
      </c>
      <c r="L43">
        <f t="shared" si="0"/>
        <v>360</v>
      </c>
    </row>
    <row r="44" spans="1:17" x14ac:dyDescent="0.25">
      <c r="A44">
        <v>11</v>
      </c>
      <c r="B44" t="s">
        <v>84</v>
      </c>
      <c r="C44">
        <v>60</v>
      </c>
      <c r="D44">
        <v>1</v>
      </c>
      <c r="E44" s="3" t="str">
        <f>_xlfn.CONCAT(Tableau4[[#This Row],[Code MEQ]],"-",Tableau4[[#This Row],[Code d''option]],"-0",Tableau4[[#This Row],[Version du cours]])</f>
        <v>322-19C-FD-60-01</v>
      </c>
      <c r="F44">
        <v>2</v>
      </c>
      <c r="G44" t="s">
        <v>42</v>
      </c>
      <c r="H44">
        <v>2</v>
      </c>
      <c r="I44">
        <v>1</v>
      </c>
      <c r="J44" s="4">
        <v>0.125</v>
      </c>
      <c r="K44">
        <v>180</v>
      </c>
      <c r="L44">
        <f t="shared" si="0"/>
        <v>360</v>
      </c>
    </row>
    <row r="45" spans="1:17" x14ac:dyDescent="0.25">
      <c r="A45">
        <v>11</v>
      </c>
      <c r="B45" t="s">
        <v>85</v>
      </c>
      <c r="C45">
        <v>60</v>
      </c>
      <c r="D45">
        <v>1</v>
      </c>
      <c r="E45" s="3" t="str">
        <f>_xlfn.CONCAT(Tableau4[[#This Row],[Code MEQ]],"-",Tableau4[[#This Row],[Code d''option]],"-0",Tableau4[[#This Row],[Version du cours]])</f>
        <v>322-704-RL-60-01</v>
      </c>
      <c r="F45">
        <v>2</v>
      </c>
      <c r="G45" t="s">
        <v>42</v>
      </c>
      <c r="H45">
        <v>2</v>
      </c>
      <c r="I45">
        <v>1</v>
      </c>
      <c r="J45" s="4">
        <v>0.125</v>
      </c>
      <c r="K45">
        <v>180</v>
      </c>
      <c r="L45">
        <f t="shared" si="0"/>
        <v>360</v>
      </c>
    </row>
    <row r="46" spans="1:17" x14ac:dyDescent="0.25">
      <c r="A46">
        <v>11</v>
      </c>
      <c r="B46" t="s">
        <v>86</v>
      </c>
      <c r="C46">
        <v>10</v>
      </c>
      <c r="D46">
        <v>2</v>
      </c>
      <c r="E46" s="3" t="str">
        <f>_xlfn.CONCAT(Tableau4[[#This Row],[Code MEQ]],"-",Tableau4[[#This Row],[Code d''option]],"-0",Tableau4[[#This Row],[Version du cours]])</f>
        <v>322-713-RL-10-02</v>
      </c>
      <c r="F46">
        <v>2</v>
      </c>
      <c r="G46" t="s">
        <v>42</v>
      </c>
      <c r="H46">
        <v>2</v>
      </c>
      <c r="I46">
        <v>1</v>
      </c>
      <c r="J46" s="4">
        <v>0.125</v>
      </c>
      <c r="K46">
        <v>180</v>
      </c>
      <c r="L46">
        <f t="shared" si="0"/>
        <v>360</v>
      </c>
    </row>
    <row r="47" spans="1:17" x14ac:dyDescent="0.25">
      <c r="A47">
        <v>11</v>
      </c>
      <c r="B47" t="s">
        <v>87</v>
      </c>
      <c r="C47">
        <v>10</v>
      </c>
      <c r="D47">
        <v>3</v>
      </c>
      <c r="E47" s="3" t="str">
        <f>_xlfn.CONCAT(Tableau4[[#This Row],[Code MEQ]],"-",Tableau4[[#This Row],[Code d''option]],"-0",Tableau4[[#This Row],[Version du cours]])</f>
        <v>322-723-RL-10-03</v>
      </c>
      <c r="F47">
        <v>2</v>
      </c>
      <c r="G47" t="s">
        <v>42</v>
      </c>
      <c r="H47">
        <v>2</v>
      </c>
      <c r="I47">
        <v>1</v>
      </c>
      <c r="J47" s="4">
        <v>0.125</v>
      </c>
      <c r="K47">
        <v>180</v>
      </c>
      <c r="L47">
        <f t="shared" si="0"/>
        <v>360</v>
      </c>
    </row>
    <row r="48" spans="1:17" x14ac:dyDescent="0.25">
      <c r="A48">
        <v>11</v>
      </c>
      <c r="B48" t="s">
        <v>87</v>
      </c>
      <c r="C48">
        <v>11</v>
      </c>
      <c r="D48">
        <v>3</v>
      </c>
      <c r="E48" s="3" t="str">
        <f>_xlfn.CONCAT(Tableau4[[#This Row],[Code MEQ]],"-",Tableau4[[#This Row],[Code d''option]],"-0",Tableau4[[#This Row],[Version du cours]])</f>
        <v>322-723-RL-11-03</v>
      </c>
      <c r="F48">
        <v>2</v>
      </c>
      <c r="G48" t="s">
        <v>42</v>
      </c>
      <c r="H48">
        <v>2</v>
      </c>
      <c r="I48">
        <v>1</v>
      </c>
      <c r="J48" s="4">
        <v>0.125</v>
      </c>
      <c r="K48">
        <v>180</v>
      </c>
      <c r="L48">
        <f t="shared" si="0"/>
        <v>360</v>
      </c>
    </row>
    <row r="49" spans="1:17" x14ac:dyDescent="0.25">
      <c r="A49">
        <v>11</v>
      </c>
      <c r="B49" t="s">
        <v>88</v>
      </c>
      <c r="C49">
        <v>10</v>
      </c>
      <c r="D49">
        <v>2</v>
      </c>
      <c r="E49" s="3" t="str">
        <f>_xlfn.CONCAT(Tableau4[[#This Row],[Code MEQ]],"-",Tableau4[[#This Row],[Code d''option]],"-0",Tableau4[[#This Row],[Version du cours]])</f>
        <v>322-733-RL-10-02</v>
      </c>
      <c r="F49">
        <v>2</v>
      </c>
      <c r="G49" t="s">
        <v>50</v>
      </c>
      <c r="H49">
        <v>2</v>
      </c>
      <c r="I49">
        <v>1</v>
      </c>
      <c r="J49" s="4">
        <v>0.125</v>
      </c>
      <c r="K49">
        <v>180</v>
      </c>
      <c r="L49">
        <f t="shared" si="0"/>
        <v>360</v>
      </c>
    </row>
    <row r="50" spans="1:17" x14ac:dyDescent="0.25">
      <c r="A50">
        <v>11</v>
      </c>
      <c r="B50" t="s">
        <v>89</v>
      </c>
      <c r="C50">
        <v>80</v>
      </c>
      <c r="D50">
        <v>3</v>
      </c>
      <c r="E50" s="3" t="str">
        <f>_xlfn.CONCAT(Tableau4[[#This Row],[Code MEQ]],"-",Tableau4[[#This Row],[Code d''option]],"-0",Tableau4[[#This Row],[Version du cours]])</f>
        <v>322-743-RL-80-03</v>
      </c>
      <c r="F50">
        <v>2</v>
      </c>
      <c r="G50" t="s">
        <v>42</v>
      </c>
      <c r="H50">
        <v>2</v>
      </c>
      <c r="I50">
        <v>1</v>
      </c>
      <c r="J50" s="4">
        <v>0.125</v>
      </c>
      <c r="K50">
        <v>180</v>
      </c>
      <c r="L50">
        <f t="shared" si="0"/>
        <v>360</v>
      </c>
    </row>
    <row r="51" spans="1:17" x14ac:dyDescent="0.25">
      <c r="A51">
        <v>11</v>
      </c>
      <c r="B51" t="s">
        <v>90</v>
      </c>
      <c r="C51">
        <v>10</v>
      </c>
      <c r="D51">
        <v>2</v>
      </c>
      <c r="E51" s="3" t="str">
        <f>_xlfn.CONCAT(Tableau4[[#This Row],[Code MEQ]],"-",Tableau4[[#This Row],[Code d''option]],"-0",Tableau4[[#This Row],[Version du cours]])</f>
        <v>322-753-RL-10-02</v>
      </c>
      <c r="F51">
        <v>2</v>
      </c>
      <c r="G51" t="s">
        <v>42</v>
      </c>
      <c r="H51">
        <v>2</v>
      </c>
      <c r="I51">
        <v>1</v>
      </c>
      <c r="J51" s="4">
        <v>0.125</v>
      </c>
      <c r="K51">
        <v>180</v>
      </c>
      <c r="L51">
        <f t="shared" si="0"/>
        <v>360</v>
      </c>
    </row>
    <row r="52" spans="1:17" x14ac:dyDescent="0.25">
      <c r="A52">
        <v>11</v>
      </c>
      <c r="B52" t="s">
        <v>91</v>
      </c>
      <c r="C52">
        <v>60</v>
      </c>
      <c r="D52">
        <v>1</v>
      </c>
      <c r="E52" s="3" t="str">
        <f>_xlfn.CONCAT(Tableau4[[#This Row],[Code MEQ]],"-",Tableau4[[#This Row],[Code d''option]],"-0",Tableau4[[#This Row],[Version du cours]])</f>
        <v>322-763-RL-60-01</v>
      </c>
      <c r="F52">
        <v>2</v>
      </c>
      <c r="G52" t="s">
        <v>42</v>
      </c>
      <c r="H52">
        <v>2</v>
      </c>
      <c r="I52">
        <v>1</v>
      </c>
      <c r="J52" s="4">
        <v>0.125</v>
      </c>
      <c r="K52">
        <v>180</v>
      </c>
      <c r="L52">
        <f t="shared" si="0"/>
        <v>360</v>
      </c>
    </row>
    <row r="53" spans="1:17" x14ac:dyDescent="0.25">
      <c r="A53">
        <v>11</v>
      </c>
      <c r="B53" t="s">
        <v>92</v>
      </c>
      <c r="C53">
        <v>80</v>
      </c>
      <c r="D53">
        <v>1</v>
      </c>
      <c r="E53" s="3" t="str">
        <f>_xlfn.CONCAT(Tableau4[[#This Row],[Code MEQ]],"-",Tableau4[[#This Row],[Code d''option]],"-0",Tableau4[[#This Row],[Version du cours]])</f>
        <v>322-783-RL-80-01</v>
      </c>
      <c r="F53">
        <v>2</v>
      </c>
      <c r="G53" t="s">
        <v>42</v>
      </c>
      <c r="H53">
        <v>2</v>
      </c>
      <c r="I53">
        <v>1</v>
      </c>
      <c r="J53" s="4">
        <v>0.125</v>
      </c>
      <c r="K53">
        <v>180</v>
      </c>
      <c r="L53">
        <f t="shared" si="0"/>
        <v>360</v>
      </c>
    </row>
    <row r="54" spans="1:17" x14ac:dyDescent="0.25">
      <c r="A54">
        <v>11</v>
      </c>
      <c r="B54" t="s">
        <v>93</v>
      </c>
      <c r="C54">
        <v>10</v>
      </c>
      <c r="D54">
        <v>1</v>
      </c>
      <c r="E54" s="3" t="str">
        <f>_xlfn.CONCAT(Tableau4[[#This Row],[Code MEQ]],"-",Tableau4[[#This Row],[Code d''option]],"-0",Tableau4[[#This Row],[Version du cours]])</f>
        <v>322-795-RL-10-01</v>
      </c>
      <c r="F54">
        <v>2</v>
      </c>
      <c r="G54" t="s">
        <v>42</v>
      </c>
      <c r="H54">
        <v>2</v>
      </c>
      <c r="I54">
        <v>1</v>
      </c>
      <c r="J54" s="4">
        <v>0.125</v>
      </c>
      <c r="K54">
        <v>180</v>
      </c>
      <c r="L54">
        <f t="shared" si="0"/>
        <v>360</v>
      </c>
    </row>
    <row r="55" spans="1:17" x14ac:dyDescent="0.25">
      <c r="A55">
        <v>11</v>
      </c>
      <c r="B55" t="s">
        <v>94</v>
      </c>
      <c r="C55">
        <v>70</v>
      </c>
      <c r="D55">
        <v>1</v>
      </c>
      <c r="E55" s="3" t="str">
        <f>_xlfn.CONCAT(Tableau4[[#This Row],[Code MEQ]],"-",Tableau4[[#This Row],[Code d''option]],"-0",Tableau4[[#This Row],[Version du cours]])</f>
        <v>322-805-RL-70-01</v>
      </c>
      <c r="F55">
        <v>2</v>
      </c>
      <c r="G55" t="s">
        <v>42</v>
      </c>
      <c r="H55">
        <v>2</v>
      </c>
      <c r="I55">
        <v>1</v>
      </c>
      <c r="J55" s="4">
        <v>0.125</v>
      </c>
      <c r="K55">
        <v>180</v>
      </c>
      <c r="L55">
        <f t="shared" si="0"/>
        <v>360</v>
      </c>
    </row>
    <row r="56" spans="1:17" x14ac:dyDescent="0.25">
      <c r="A56">
        <v>11</v>
      </c>
      <c r="B56" t="s">
        <v>95</v>
      </c>
      <c r="C56">
        <v>10</v>
      </c>
      <c r="D56">
        <v>1</v>
      </c>
      <c r="E56" s="3" t="str">
        <f>_xlfn.CONCAT(Tableau4[[#This Row],[Code MEQ]],"-",Tableau4[[#This Row],[Code d''option]],"-0",Tableau4[[#This Row],[Version du cours]])</f>
        <v>322-815-RL-10-01</v>
      </c>
      <c r="F56">
        <v>2</v>
      </c>
      <c r="G56" t="s">
        <v>42</v>
      </c>
      <c r="H56">
        <v>2</v>
      </c>
      <c r="I56">
        <v>1</v>
      </c>
      <c r="J56" s="4">
        <v>0.125</v>
      </c>
      <c r="K56">
        <v>180</v>
      </c>
      <c r="L56">
        <f t="shared" si="0"/>
        <v>360</v>
      </c>
    </row>
    <row r="57" spans="1:17" x14ac:dyDescent="0.25">
      <c r="A57">
        <v>11</v>
      </c>
      <c r="B57" t="s">
        <v>96</v>
      </c>
      <c r="C57">
        <v>10</v>
      </c>
      <c r="D57">
        <v>2</v>
      </c>
      <c r="E57" s="3" t="str">
        <f>_xlfn.CONCAT(Tableau4[[#This Row],[Code MEQ]],"-",Tableau4[[#This Row],[Code d''option]],"-0",Tableau4[[#This Row],[Version du cours]])</f>
        <v>322-824-RL-10-02</v>
      </c>
      <c r="F57">
        <v>2</v>
      </c>
      <c r="G57" t="s">
        <v>42</v>
      </c>
      <c r="H57">
        <v>2</v>
      </c>
      <c r="I57">
        <v>1</v>
      </c>
      <c r="J57" s="4">
        <v>0.125</v>
      </c>
      <c r="K57">
        <v>180</v>
      </c>
      <c r="L57">
        <f t="shared" si="0"/>
        <v>360</v>
      </c>
    </row>
    <row r="58" spans="1:17" x14ac:dyDescent="0.25">
      <c r="A58">
        <v>4</v>
      </c>
      <c r="B58" t="s">
        <v>97</v>
      </c>
      <c r="C58">
        <v>60</v>
      </c>
      <c r="D58">
        <v>1</v>
      </c>
      <c r="E58" s="3" t="str">
        <f>_xlfn.CONCAT(Tableau4[[#This Row],[Code MEQ]],"-",Tableau4[[#This Row],[Code d''option]],"-0",Tableau4[[#This Row],[Version du cours]])</f>
        <v>350-303-FD-60-01</v>
      </c>
      <c r="F58">
        <v>2</v>
      </c>
      <c r="G58" t="s">
        <v>42</v>
      </c>
      <c r="H58">
        <v>2</v>
      </c>
      <c r="I58">
        <v>5</v>
      </c>
      <c r="J58" s="4">
        <v>0.125</v>
      </c>
      <c r="K58">
        <v>180</v>
      </c>
      <c r="L58">
        <f t="shared" si="0"/>
        <v>360</v>
      </c>
      <c r="O58" t="s">
        <v>44</v>
      </c>
      <c r="P58" t="s">
        <v>44</v>
      </c>
    </row>
    <row r="59" spans="1:17" x14ac:dyDescent="0.25">
      <c r="A59">
        <v>4</v>
      </c>
      <c r="B59" t="s">
        <v>98</v>
      </c>
      <c r="C59">
        <v>60</v>
      </c>
      <c r="D59">
        <v>3</v>
      </c>
      <c r="E59" s="3" t="str">
        <f>_xlfn.CONCAT(Tableau4[[#This Row],[Code MEQ]],"-",Tableau4[[#This Row],[Code d''option]],"-0",Tableau4[[#This Row],[Version du cours]])</f>
        <v>360-FDR-FD-60-03</v>
      </c>
      <c r="F59">
        <v>2</v>
      </c>
      <c r="G59" t="s">
        <v>42</v>
      </c>
      <c r="H59">
        <v>2</v>
      </c>
      <c r="I59">
        <v>5</v>
      </c>
      <c r="J59" s="4">
        <v>0.125</v>
      </c>
      <c r="K59">
        <v>180</v>
      </c>
      <c r="L59">
        <f t="shared" si="0"/>
        <v>360</v>
      </c>
      <c r="O59" t="s">
        <v>44</v>
      </c>
      <c r="P59" t="s">
        <v>44</v>
      </c>
    </row>
    <row r="60" spans="1:17" x14ac:dyDescent="0.25">
      <c r="A60">
        <v>4</v>
      </c>
      <c r="B60" t="s">
        <v>99</v>
      </c>
      <c r="C60">
        <v>10</v>
      </c>
      <c r="D60">
        <v>2</v>
      </c>
      <c r="E60" s="3" t="str">
        <f>_xlfn.CONCAT(Tableau4[[#This Row],[Code MEQ]],"-",Tableau4[[#This Row],[Code d''option]],"-0",Tableau4[[#This Row],[Version du cours]])</f>
        <v>383-920-RE-10-02</v>
      </c>
      <c r="F60">
        <v>3</v>
      </c>
      <c r="G60" t="s">
        <v>42</v>
      </c>
      <c r="H60">
        <v>2</v>
      </c>
      <c r="I60">
        <v>5</v>
      </c>
      <c r="J60" s="4">
        <v>0.125</v>
      </c>
      <c r="K60">
        <v>180</v>
      </c>
      <c r="L60">
        <f t="shared" si="0"/>
        <v>360</v>
      </c>
      <c r="O60" t="s">
        <v>44</v>
      </c>
      <c r="P60" t="s">
        <v>44</v>
      </c>
    </row>
    <row r="61" spans="1:17" x14ac:dyDescent="0.25">
      <c r="A61">
        <v>4</v>
      </c>
      <c r="B61" t="s">
        <v>100</v>
      </c>
      <c r="C61">
        <v>80</v>
      </c>
      <c r="D61">
        <v>1</v>
      </c>
      <c r="E61" s="3" t="str">
        <f>_xlfn.CONCAT(Tableau4[[#This Row],[Code MEQ]],"-",Tableau4[[#This Row],[Code d''option]],"-0",Tableau4[[#This Row],[Version du cours]])</f>
        <v>410-103-FD-80-01</v>
      </c>
      <c r="F61">
        <v>2</v>
      </c>
      <c r="G61" t="s">
        <v>42</v>
      </c>
      <c r="H61">
        <v>2</v>
      </c>
      <c r="I61">
        <v>5</v>
      </c>
      <c r="J61" s="4">
        <v>0.125</v>
      </c>
      <c r="K61">
        <v>180</v>
      </c>
      <c r="L61">
        <f t="shared" si="0"/>
        <v>360</v>
      </c>
      <c r="O61" t="s">
        <v>44</v>
      </c>
      <c r="P61" t="s">
        <v>44</v>
      </c>
    </row>
    <row r="62" spans="1:17" x14ac:dyDescent="0.25">
      <c r="A62">
        <v>4</v>
      </c>
      <c r="B62" t="s">
        <v>101</v>
      </c>
      <c r="C62">
        <v>60</v>
      </c>
      <c r="D62">
        <v>1</v>
      </c>
      <c r="E62" s="3" t="str">
        <f>_xlfn.CONCAT(Tableau4[[#This Row],[Code MEQ]],"-",Tableau4[[#This Row],[Code d''option]],"-0",Tableau4[[#This Row],[Version du cours]])</f>
        <v>410-564-FD-60-01</v>
      </c>
      <c r="F62">
        <v>2</v>
      </c>
      <c r="G62" t="s">
        <v>42</v>
      </c>
      <c r="H62">
        <v>2</v>
      </c>
      <c r="I62">
        <v>5</v>
      </c>
      <c r="J62" s="4">
        <v>0.125</v>
      </c>
      <c r="K62">
        <v>180</v>
      </c>
      <c r="L62">
        <f t="shared" si="0"/>
        <v>360</v>
      </c>
      <c r="O62" t="s">
        <v>44</v>
      </c>
      <c r="P62" t="s">
        <v>44</v>
      </c>
    </row>
    <row r="63" spans="1:17" x14ac:dyDescent="0.25">
      <c r="A63">
        <v>4</v>
      </c>
      <c r="B63" t="s">
        <v>102</v>
      </c>
      <c r="C63">
        <v>60</v>
      </c>
      <c r="D63">
        <v>3</v>
      </c>
      <c r="E63" s="3" t="str">
        <f>_xlfn.CONCAT(Tableau4[[#This Row],[Code MEQ]],"-",Tableau4[[#This Row],[Code d''option]],"-0",Tableau4[[#This Row],[Version du cours]])</f>
        <v>604-102-MQ-60-03</v>
      </c>
      <c r="F63">
        <v>2</v>
      </c>
      <c r="G63" t="s">
        <v>42</v>
      </c>
      <c r="H63">
        <v>2</v>
      </c>
      <c r="I63">
        <v>5</v>
      </c>
      <c r="J63" s="4">
        <v>0.125</v>
      </c>
      <c r="K63">
        <v>180</v>
      </c>
      <c r="L63">
        <f t="shared" si="0"/>
        <v>360</v>
      </c>
      <c r="O63" t="s">
        <v>51</v>
      </c>
      <c r="P63" t="s">
        <v>51</v>
      </c>
      <c r="Q63" t="s">
        <v>103</v>
      </c>
    </row>
    <row r="64" spans="1:17" x14ac:dyDescent="0.25">
      <c r="A64">
        <v>4</v>
      </c>
      <c r="B64" t="s">
        <v>104</v>
      </c>
      <c r="C64">
        <v>60</v>
      </c>
      <c r="D64">
        <v>1</v>
      </c>
      <c r="E64" s="3" t="str">
        <f>_xlfn.CONCAT(Tableau4[[#This Row],[Code MEQ]],"-",Tableau4[[#This Row],[Code d''option]],"-0",Tableau4[[#This Row],[Version du cours]])</f>
        <v>604-SAP-FD-60-01</v>
      </c>
      <c r="F64">
        <v>2</v>
      </c>
      <c r="G64" t="s">
        <v>50</v>
      </c>
      <c r="H64">
        <v>2</v>
      </c>
      <c r="I64">
        <v>5</v>
      </c>
      <c r="J64" s="4">
        <v>0.125</v>
      </c>
      <c r="K64">
        <v>180</v>
      </c>
      <c r="L64">
        <f t="shared" si="0"/>
        <v>360</v>
      </c>
      <c r="O64" t="s">
        <v>43</v>
      </c>
      <c r="P64" t="s">
        <v>43</v>
      </c>
    </row>
    <row r="65" spans="1:17" x14ac:dyDescent="0.25">
      <c r="A65">
        <v>4</v>
      </c>
      <c r="B65" t="s">
        <v>105</v>
      </c>
      <c r="C65">
        <v>60</v>
      </c>
      <c r="D65">
        <v>1</v>
      </c>
      <c r="E65" s="3" t="str">
        <f>_xlfn.CONCAT(Tableau4[[#This Row],[Code MEQ]],"-",Tableau4[[#This Row],[Code d''option]],"-0",Tableau4[[#This Row],[Version du cours]])</f>
        <v>604-SAR-FD-60-01</v>
      </c>
      <c r="F65">
        <v>2</v>
      </c>
      <c r="G65" t="s">
        <v>50</v>
      </c>
      <c r="H65">
        <v>2</v>
      </c>
      <c r="I65">
        <v>5</v>
      </c>
      <c r="J65" s="4">
        <v>0.125</v>
      </c>
      <c r="K65">
        <v>180</v>
      </c>
      <c r="L65">
        <f t="shared" si="0"/>
        <v>360</v>
      </c>
      <c r="O65" t="s">
        <v>51</v>
      </c>
      <c r="P65" t="s">
        <v>43</v>
      </c>
    </row>
    <row r="66" spans="1:17" x14ac:dyDescent="0.25">
      <c r="A66">
        <v>5</v>
      </c>
      <c r="B66" t="s">
        <v>106</v>
      </c>
      <c r="C66">
        <v>10</v>
      </c>
      <c r="D66">
        <v>2</v>
      </c>
      <c r="E66" s="3" t="str">
        <f>_xlfn.CONCAT(Tableau4[[#This Row],[Code MEQ]],"-",Tableau4[[#This Row],[Code d''option]],"-0",Tableau4[[#This Row],[Version du cours]])</f>
        <v>201-203-RE-10-02</v>
      </c>
      <c r="F66">
        <v>2</v>
      </c>
      <c r="G66" t="s">
        <v>42</v>
      </c>
      <c r="H66">
        <v>2</v>
      </c>
      <c r="I66">
        <v>5</v>
      </c>
      <c r="J66" s="4">
        <v>0.125</v>
      </c>
      <c r="K66">
        <v>180</v>
      </c>
      <c r="L66">
        <f t="shared" ref="L66:L129" si="1">IF(M66="oui",K66*2+60,K66*2)</f>
        <v>420</v>
      </c>
      <c r="M66" t="s">
        <v>23</v>
      </c>
      <c r="N66" t="s">
        <v>70</v>
      </c>
      <c r="O66" t="s">
        <v>51</v>
      </c>
      <c r="P66" t="s">
        <v>51</v>
      </c>
    </row>
    <row r="67" spans="1:17" x14ac:dyDescent="0.25">
      <c r="A67">
        <v>5</v>
      </c>
      <c r="B67" t="s">
        <v>106</v>
      </c>
      <c r="C67">
        <v>14</v>
      </c>
      <c r="D67">
        <v>2</v>
      </c>
      <c r="E67" s="3" t="str">
        <f>_xlfn.CONCAT(Tableau4[[#This Row],[Code MEQ]],"-",Tableau4[[#This Row],[Code d''option]],"-0",Tableau4[[#This Row],[Version du cours]])</f>
        <v>201-203-RE-14-02</v>
      </c>
      <c r="F67">
        <v>2</v>
      </c>
      <c r="G67" t="s">
        <v>42</v>
      </c>
      <c r="H67">
        <v>2</v>
      </c>
      <c r="I67">
        <v>5</v>
      </c>
      <c r="J67" s="4">
        <v>0.125</v>
      </c>
      <c r="K67">
        <v>180</v>
      </c>
      <c r="L67">
        <f t="shared" si="1"/>
        <v>420</v>
      </c>
      <c r="M67" t="s">
        <v>23</v>
      </c>
      <c r="N67" t="s">
        <v>70</v>
      </c>
      <c r="O67" t="s">
        <v>51</v>
      </c>
      <c r="P67" t="s">
        <v>51</v>
      </c>
    </row>
    <row r="68" spans="1:17" x14ac:dyDescent="0.25">
      <c r="A68">
        <v>5</v>
      </c>
      <c r="B68" t="s">
        <v>107</v>
      </c>
      <c r="C68">
        <v>10</v>
      </c>
      <c r="D68">
        <v>2</v>
      </c>
      <c r="E68" s="3" t="str">
        <f>_xlfn.CONCAT(Tableau4[[#This Row],[Code MEQ]],"-",Tableau4[[#This Row],[Code d''option]],"-0",Tableau4[[#This Row],[Version du cours]])</f>
        <v>201-337-FD-10-02</v>
      </c>
      <c r="F68">
        <v>2</v>
      </c>
      <c r="G68" t="s">
        <v>42</v>
      </c>
      <c r="H68">
        <v>2</v>
      </c>
      <c r="I68">
        <v>5</v>
      </c>
      <c r="J68" s="4">
        <v>0.125</v>
      </c>
      <c r="K68">
        <v>180</v>
      </c>
      <c r="L68">
        <f t="shared" si="1"/>
        <v>420</v>
      </c>
      <c r="M68" t="s">
        <v>23</v>
      </c>
      <c r="N68" t="s">
        <v>108</v>
      </c>
      <c r="O68" t="s">
        <v>51</v>
      </c>
      <c r="P68" t="s">
        <v>51</v>
      </c>
    </row>
    <row r="69" spans="1:17" x14ac:dyDescent="0.25">
      <c r="A69">
        <v>5</v>
      </c>
      <c r="B69" t="s">
        <v>109</v>
      </c>
      <c r="C69">
        <v>10</v>
      </c>
      <c r="D69">
        <v>2</v>
      </c>
      <c r="E69" s="3" t="str">
        <f>_xlfn.CONCAT(Tableau4[[#This Row],[Code MEQ]],"-",Tableau4[[#This Row],[Code d''option]],"-0",Tableau4[[#This Row],[Version du cours]])</f>
        <v>203-NYA-05-10-02</v>
      </c>
      <c r="F69">
        <v>2</v>
      </c>
      <c r="G69" t="s">
        <v>42</v>
      </c>
      <c r="H69">
        <v>2</v>
      </c>
      <c r="I69">
        <v>5</v>
      </c>
      <c r="J69" s="4">
        <v>0.16666666666666666</v>
      </c>
      <c r="K69">
        <v>240</v>
      </c>
      <c r="L69">
        <f t="shared" si="1"/>
        <v>540</v>
      </c>
      <c r="M69" t="s">
        <v>23</v>
      </c>
      <c r="N69" t="s">
        <v>108</v>
      </c>
      <c r="O69" t="s">
        <v>51</v>
      </c>
      <c r="P69" t="s">
        <v>51</v>
      </c>
    </row>
    <row r="70" spans="1:17" x14ac:dyDescent="0.25">
      <c r="A70">
        <v>5</v>
      </c>
      <c r="B70" t="s">
        <v>110</v>
      </c>
      <c r="C70">
        <v>60</v>
      </c>
      <c r="D70">
        <v>1</v>
      </c>
      <c r="E70" s="3" t="str">
        <f>_xlfn.CONCAT(Tableau4[[#This Row],[Code MEQ]],"-",Tableau4[[#This Row],[Code d''option]],"-0",Tableau4[[#This Row],[Version du cours]])</f>
        <v>330-203-FD-60-01</v>
      </c>
      <c r="F70">
        <v>2</v>
      </c>
      <c r="G70" t="s">
        <v>42</v>
      </c>
      <c r="H70">
        <v>2</v>
      </c>
      <c r="I70">
        <v>5</v>
      </c>
      <c r="J70" s="4">
        <v>0.125</v>
      </c>
      <c r="K70">
        <v>180</v>
      </c>
      <c r="L70">
        <f t="shared" si="1"/>
        <v>360</v>
      </c>
      <c r="O70" t="s">
        <v>44</v>
      </c>
      <c r="P70" t="s">
        <v>44</v>
      </c>
    </row>
    <row r="71" spans="1:17" x14ac:dyDescent="0.25">
      <c r="A71">
        <v>5</v>
      </c>
      <c r="B71" t="s">
        <v>111</v>
      </c>
      <c r="C71">
        <v>60</v>
      </c>
      <c r="D71">
        <v>1</v>
      </c>
      <c r="E71" s="3" t="str">
        <f>_xlfn.CONCAT(Tableau4[[#This Row],[Code MEQ]],"-",Tableau4[[#This Row],[Code d''option]],"-0",Tableau4[[#This Row],[Version du cours]])</f>
        <v>330-910-RE-60-01</v>
      </c>
      <c r="F71">
        <v>2</v>
      </c>
      <c r="G71" t="s">
        <v>42</v>
      </c>
      <c r="H71">
        <v>2</v>
      </c>
      <c r="I71">
        <v>5</v>
      </c>
      <c r="J71" s="4">
        <v>0.125</v>
      </c>
      <c r="K71">
        <v>180</v>
      </c>
      <c r="L71">
        <f t="shared" si="1"/>
        <v>360</v>
      </c>
      <c r="O71" t="s">
        <v>44</v>
      </c>
      <c r="P71" t="s">
        <v>44</v>
      </c>
    </row>
    <row r="72" spans="1:17" x14ac:dyDescent="0.25">
      <c r="A72">
        <v>5</v>
      </c>
      <c r="B72" t="s">
        <v>41</v>
      </c>
      <c r="C72">
        <v>64</v>
      </c>
      <c r="D72">
        <v>3</v>
      </c>
      <c r="E72" s="3" t="str">
        <f>_xlfn.CONCAT(Tableau4[[#This Row],[Code MEQ]],"-",Tableau4[[#This Row],[Code d''option]],"-0",Tableau4[[#This Row],[Version du cours]])</f>
        <v>340-101-MQ-64-03</v>
      </c>
      <c r="F72">
        <v>2</v>
      </c>
      <c r="G72" t="s">
        <v>42</v>
      </c>
      <c r="H72">
        <v>2</v>
      </c>
      <c r="I72">
        <v>5</v>
      </c>
      <c r="J72" s="4">
        <v>0.16666666666666666</v>
      </c>
      <c r="K72">
        <v>240</v>
      </c>
      <c r="L72">
        <f t="shared" si="1"/>
        <v>480</v>
      </c>
      <c r="O72" t="s">
        <v>43</v>
      </c>
      <c r="P72" t="s">
        <v>44</v>
      </c>
    </row>
    <row r="73" spans="1:17" x14ac:dyDescent="0.25">
      <c r="A73">
        <v>5</v>
      </c>
      <c r="B73" t="s">
        <v>112</v>
      </c>
      <c r="C73">
        <v>60</v>
      </c>
      <c r="D73">
        <v>2</v>
      </c>
      <c r="E73" s="3" t="str">
        <f>_xlfn.CONCAT(Tableau4[[#This Row],[Code MEQ]],"-",Tableau4[[#This Row],[Code d''option]],"-0",Tableau4[[#This Row],[Version du cours]])</f>
        <v>340-ASE-FD-60-02</v>
      </c>
      <c r="F73">
        <v>2</v>
      </c>
      <c r="G73" t="s">
        <v>42</v>
      </c>
      <c r="H73">
        <v>2</v>
      </c>
      <c r="I73">
        <v>5</v>
      </c>
      <c r="J73" s="4">
        <v>0.16666666666666666</v>
      </c>
      <c r="K73">
        <v>240</v>
      </c>
      <c r="L73">
        <f t="shared" si="1"/>
        <v>480</v>
      </c>
      <c r="O73" t="s">
        <v>43</v>
      </c>
      <c r="P73" t="s">
        <v>44</v>
      </c>
    </row>
    <row r="74" spans="1:17" x14ac:dyDescent="0.25">
      <c r="A74">
        <v>5</v>
      </c>
      <c r="B74" t="s">
        <v>113</v>
      </c>
      <c r="C74">
        <v>65</v>
      </c>
      <c r="D74">
        <v>1</v>
      </c>
      <c r="E74" s="3" t="str">
        <f>_xlfn.CONCAT(Tableau4[[#This Row],[Code MEQ]],"-",Tableau4[[#This Row],[Code d''option]],"-0",Tableau4[[#This Row],[Version du cours]])</f>
        <v>345-101-MQ-65-01</v>
      </c>
      <c r="F74">
        <v>2</v>
      </c>
      <c r="G74" t="s">
        <v>42</v>
      </c>
      <c r="H74">
        <v>2</v>
      </c>
      <c r="I74">
        <v>5</v>
      </c>
      <c r="J74" s="4">
        <v>0.125</v>
      </c>
      <c r="K74">
        <v>180</v>
      </c>
      <c r="L74">
        <f t="shared" si="1"/>
        <v>360</v>
      </c>
      <c r="O74" t="s">
        <v>51</v>
      </c>
      <c r="P74" t="s">
        <v>51</v>
      </c>
    </row>
    <row r="75" spans="1:17" x14ac:dyDescent="0.25">
      <c r="A75">
        <v>11</v>
      </c>
      <c r="B75" t="s">
        <v>114</v>
      </c>
      <c r="C75">
        <v>10</v>
      </c>
      <c r="D75">
        <v>2</v>
      </c>
      <c r="E75" s="3" t="str">
        <f>_xlfn.CONCAT(Tableau4[[#This Row],[Code MEQ]],"-",Tableau4[[#This Row],[Code d''option]],"-0",Tableau4[[#This Row],[Version du cours]])</f>
        <v>350-064-RL-10-02</v>
      </c>
      <c r="F75">
        <v>2</v>
      </c>
      <c r="G75" t="s">
        <v>42</v>
      </c>
      <c r="H75">
        <v>2</v>
      </c>
      <c r="I75">
        <v>1</v>
      </c>
      <c r="J75" s="4">
        <v>0.125</v>
      </c>
      <c r="K75">
        <v>180</v>
      </c>
      <c r="L75">
        <f t="shared" si="1"/>
        <v>360</v>
      </c>
    </row>
    <row r="76" spans="1:17" x14ac:dyDescent="0.25">
      <c r="A76">
        <v>11</v>
      </c>
      <c r="B76" t="s">
        <v>114</v>
      </c>
      <c r="C76">
        <v>11</v>
      </c>
      <c r="D76">
        <v>2</v>
      </c>
      <c r="E76" s="3" t="str">
        <f>_xlfn.CONCAT(Tableau4[[#This Row],[Code MEQ]],"-",Tableau4[[#This Row],[Code d''option]],"-0",Tableau4[[#This Row],[Version du cours]])</f>
        <v>350-064-RL-11-02</v>
      </c>
      <c r="F76">
        <v>2</v>
      </c>
      <c r="G76" t="s">
        <v>42</v>
      </c>
      <c r="H76">
        <v>2</v>
      </c>
      <c r="I76">
        <v>1</v>
      </c>
      <c r="J76" s="4">
        <v>0.125</v>
      </c>
      <c r="K76">
        <v>180</v>
      </c>
      <c r="L76">
        <f t="shared" si="1"/>
        <v>360</v>
      </c>
    </row>
    <row r="77" spans="1:17" x14ac:dyDescent="0.25">
      <c r="A77">
        <v>5</v>
      </c>
      <c r="B77" t="s">
        <v>115</v>
      </c>
      <c r="C77">
        <v>60</v>
      </c>
      <c r="D77">
        <v>1</v>
      </c>
      <c r="E77" s="3" t="str">
        <f>_xlfn.CONCAT(Tableau4[[#This Row],[Code MEQ]],"-",Tableau4[[#This Row],[Code d''option]],"-0",Tableau4[[#This Row],[Version du cours]])</f>
        <v>350-00W-FD-60-01</v>
      </c>
      <c r="F77">
        <v>2</v>
      </c>
      <c r="G77" t="s">
        <v>42</v>
      </c>
      <c r="H77">
        <v>2</v>
      </c>
      <c r="I77">
        <v>5</v>
      </c>
      <c r="J77" s="4">
        <v>0.125</v>
      </c>
      <c r="K77">
        <v>180</v>
      </c>
      <c r="L77">
        <f t="shared" si="1"/>
        <v>360</v>
      </c>
      <c r="O77" t="s">
        <v>51</v>
      </c>
      <c r="P77" t="s">
        <v>44</v>
      </c>
    </row>
    <row r="78" spans="1:17" x14ac:dyDescent="0.25">
      <c r="A78">
        <v>5</v>
      </c>
      <c r="B78" t="s">
        <v>116</v>
      </c>
      <c r="C78">
        <v>60</v>
      </c>
      <c r="D78">
        <v>1</v>
      </c>
      <c r="E78" s="3" t="str">
        <f>_xlfn.CONCAT(Tableau4[[#This Row],[Code MEQ]],"-",Tableau4[[#This Row],[Code d''option]],"-0",Tableau4[[#This Row],[Version du cours]])</f>
        <v>350-102-RE-60-01</v>
      </c>
      <c r="F78">
        <v>2</v>
      </c>
      <c r="G78" t="s">
        <v>42</v>
      </c>
      <c r="H78">
        <v>2</v>
      </c>
      <c r="I78">
        <v>5</v>
      </c>
      <c r="J78" s="4">
        <v>0.14583333333333334</v>
      </c>
      <c r="K78">
        <v>210</v>
      </c>
      <c r="L78">
        <f t="shared" si="1"/>
        <v>420</v>
      </c>
      <c r="O78" t="s">
        <v>51</v>
      </c>
      <c r="P78" t="s">
        <v>44</v>
      </c>
      <c r="Q78" t="s">
        <v>58</v>
      </c>
    </row>
    <row r="79" spans="1:17" x14ac:dyDescent="0.25">
      <c r="A79">
        <v>5</v>
      </c>
      <c r="B79" t="s">
        <v>117</v>
      </c>
      <c r="C79">
        <v>10</v>
      </c>
      <c r="D79">
        <v>1</v>
      </c>
      <c r="E79" s="3" t="str">
        <f>_xlfn.CONCAT(Tableau4[[#This Row],[Code MEQ]],"-",Tableau4[[#This Row],[Code d''option]],"-0",Tableau4[[#This Row],[Version du cours]])</f>
        <v>350-FPF-03-10-01</v>
      </c>
      <c r="F79">
        <v>3</v>
      </c>
      <c r="G79" t="s">
        <v>42</v>
      </c>
      <c r="H79">
        <v>2</v>
      </c>
      <c r="I79">
        <v>1</v>
      </c>
      <c r="J79" s="4">
        <v>0.125</v>
      </c>
      <c r="K79">
        <v>180</v>
      </c>
      <c r="L79">
        <f t="shared" si="1"/>
        <v>360</v>
      </c>
      <c r="O79" t="s">
        <v>51</v>
      </c>
      <c r="P79" t="s">
        <v>44</v>
      </c>
    </row>
    <row r="80" spans="1:17" x14ac:dyDescent="0.25">
      <c r="A80">
        <v>5</v>
      </c>
      <c r="B80" t="s">
        <v>118</v>
      </c>
      <c r="C80">
        <v>80</v>
      </c>
      <c r="D80">
        <v>1</v>
      </c>
      <c r="E80" s="3" t="str">
        <f>_xlfn.CONCAT(Tableau4[[#This Row],[Code MEQ]],"-",Tableau4[[#This Row],[Code d''option]],"-0",Tableau4[[#This Row],[Version du cours]])</f>
        <v>381-103-FD-80-01</v>
      </c>
      <c r="F80">
        <v>2</v>
      </c>
      <c r="G80" t="s">
        <v>42</v>
      </c>
      <c r="H80">
        <v>2</v>
      </c>
      <c r="I80">
        <v>1</v>
      </c>
      <c r="J80" s="4">
        <v>0.125</v>
      </c>
      <c r="K80">
        <v>180</v>
      </c>
      <c r="L80">
        <f t="shared" si="1"/>
        <v>360</v>
      </c>
      <c r="O80" t="s">
        <v>51</v>
      </c>
      <c r="P80" t="s">
        <v>44</v>
      </c>
    </row>
    <row r="81" spans="1:17" x14ac:dyDescent="0.25">
      <c r="A81">
        <v>5</v>
      </c>
      <c r="B81" t="s">
        <v>119</v>
      </c>
      <c r="C81">
        <v>60</v>
      </c>
      <c r="D81">
        <v>3</v>
      </c>
      <c r="E81" s="3" t="str">
        <f>_xlfn.CONCAT(Tableau4[[#This Row],[Code MEQ]],"-",Tableau4[[#This Row],[Code d''option]],"-0",Tableau4[[#This Row],[Version du cours]])</f>
        <v>383-204-FD-60-03</v>
      </c>
      <c r="F81">
        <v>2</v>
      </c>
      <c r="G81" t="s">
        <v>42</v>
      </c>
      <c r="H81">
        <v>2</v>
      </c>
      <c r="I81">
        <v>1</v>
      </c>
      <c r="J81" s="4">
        <v>0.125</v>
      </c>
      <c r="K81">
        <v>180</v>
      </c>
      <c r="L81">
        <f t="shared" si="1"/>
        <v>360</v>
      </c>
      <c r="O81" t="s">
        <v>51</v>
      </c>
      <c r="P81" t="s">
        <v>44</v>
      </c>
    </row>
    <row r="82" spans="1:17" x14ac:dyDescent="0.25">
      <c r="A82">
        <v>5</v>
      </c>
      <c r="B82" t="s">
        <v>120</v>
      </c>
      <c r="C82">
        <v>80</v>
      </c>
      <c r="D82">
        <v>1</v>
      </c>
      <c r="E82" s="3" t="str">
        <f>_xlfn.CONCAT(Tableau4[[#This Row],[Code MEQ]],"-",Tableau4[[#This Row],[Code d''option]],"-0",Tableau4[[#This Row],[Version du cours]])</f>
        <v>387-203-FD-80-01</v>
      </c>
      <c r="F82">
        <v>2</v>
      </c>
      <c r="G82" t="s">
        <v>42</v>
      </c>
      <c r="H82">
        <v>2</v>
      </c>
      <c r="I82">
        <v>1</v>
      </c>
      <c r="J82" s="4">
        <v>0.125</v>
      </c>
      <c r="K82">
        <v>180</v>
      </c>
      <c r="L82">
        <f t="shared" si="1"/>
        <v>360</v>
      </c>
      <c r="O82" t="s">
        <v>51</v>
      </c>
      <c r="P82" t="s">
        <v>44</v>
      </c>
    </row>
    <row r="83" spans="1:17" x14ac:dyDescent="0.25">
      <c r="A83">
        <v>5</v>
      </c>
      <c r="B83" t="s">
        <v>121</v>
      </c>
      <c r="C83">
        <v>10</v>
      </c>
      <c r="D83">
        <v>2</v>
      </c>
      <c r="E83" s="3" t="str">
        <f>_xlfn.CONCAT(Tableau4[[#This Row],[Code MEQ]],"-",Tableau4[[#This Row],[Code d''option]],"-0",Tableau4[[#This Row],[Version du cours]])</f>
        <v>387-303-FD-10-02</v>
      </c>
      <c r="F83">
        <v>3</v>
      </c>
      <c r="G83" t="s">
        <v>42</v>
      </c>
      <c r="H83">
        <v>2</v>
      </c>
      <c r="I83">
        <v>1</v>
      </c>
      <c r="J83" s="4">
        <v>0.125</v>
      </c>
      <c r="K83">
        <v>180</v>
      </c>
      <c r="L83">
        <f t="shared" si="1"/>
        <v>360</v>
      </c>
      <c r="O83" t="s">
        <v>51</v>
      </c>
      <c r="P83" t="s">
        <v>44</v>
      </c>
    </row>
    <row r="84" spans="1:17" x14ac:dyDescent="0.25">
      <c r="A84">
        <v>5</v>
      </c>
      <c r="B84" t="s">
        <v>121</v>
      </c>
      <c r="C84">
        <v>60</v>
      </c>
      <c r="D84">
        <v>1</v>
      </c>
      <c r="E84" s="3" t="str">
        <f>_xlfn.CONCAT(Tableau4[[#This Row],[Code MEQ]],"-",Tableau4[[#This Row],[Code d''option]],"-0",Tableau4[[#This Row],[Version du cours]])</f>
        <v>387-303-FD-60-01</v>
      </c>
      <c r="F84">
        <v>2</v>
      </c>
      <c r="G84" t="s">
        <v>42</v>
      </c>
      <c r="H84">
        <v>2</v>
      </c>
      <c r="I84">
        <v>1</v>
      </c>
      <c r="J84" s="4">
        <v>0.125</v>
      </c>
      <c r="K84">
        <v>180</v>
      </c>
      <c r="L84">
        <f t="shared" si="1"/>
        <v>360</v>
      </c>
      <c r="O84" t="s">
        <v>51</v>
      </c>
      <c r="P84" t="s">
        <v>44</v>
      </c>
    </row>
    <row r="85" spans="1:17" x14ac:dyDescent="0.25">
      <c r="A85">
        <v>6</v>
      </c>
      <c r="B85" t="s">
        <v>122</v>
      </c>
      <c r="C85">
        <v>65</v>
      </c>
      <c r="D85">
        <v>1</v>
      </c>
      <c r="E85" s="3" t="str">
        <f>_xlfn.CONCAT(Tableau4[[#This Row],[Code MEQ]],"-",Tableau4[[#This Row],[Code d''option]],"-0",Tableau4[[#This Row],[Version du cours]])</f>
        <v>345-HUP-FD-65-01</v>
      </c>
      <c r="F85">
        <v>2</v>
      </c>
      <c r="G85" t="s">
        <v>42</v>
      </c>
      <c r="H85">
        <v>2</v>
      </c>
      <c r="I85">
        <v>1</v>
      </c>
      <c r="J85" s="4">
        <v>0.125</v>
      </c>
      <c r="K85">
        <v>180</v>
      </c>
      <c r="L85">
        <f t="shared" si="1"/>
        <v>360</v>
      </c>
      <c r="O85" t="s">
        <v>51</v>
      </c>
      <c r="P85" t="s">
        <v>51</v>
      </c>
      <c r="Q85" t="s">
        <v>58</v>
      </c>
    </row>
    <row r="86" spans="1:17" x14ac:dyDescent="0.25">
      <c r="A86">
        <v>6</v>
      </c>
      <c r="B86" t="s">
        <v>72</v>
      </c>
      <c r="C86">
        <v>65</v>
      </c>
      <c r="D86">
        <v>2</v>
      </c>
      <c r="E86" s="3" t="str">
        <f>_xlfn.CONCAT(Tableau4[[#This Row],[Code MEQ]],"-",Tableau4[[#This Row],[Code d''option]],"-0",Tableau4[[#This Row],[Version du cours]])</f>
        <v>360-300-RE-65-02</v>
      </c>
      <c r="F86">
        <v>3</v>
      </c>
      <c r="G86" t="s">
        <v>42</v>
      </c>
      <c r="H86">
        <v>2</v>
      </c>
      <c r="I86">
        <v>1</v>
      </c>
      <c r="J86" s="4">
        <v>0.125</v>
      </c>
      <c r="K86">
        <v>180</v>
      </c>
      <c r="L86">
        <f t="shared" si="1"/>
        <v>360</v>
      </c>
      <c r="O86" t="s">
        <v>51</v>
      </c>
      <c r="P86" t="s">
        <v>51</v>
      </c>
      <c r="Q86" t="s">
        <v>123</v>
      </c>
    </row>
    <row r="87" spans="1:17" x14ac:dyDescent="0.25">
      <c r="A87">
        <v>6</v>
      </c>
      <c r="B87" t="s">
        <v>124</v>
      </c>
      <c r="C87">
        <v>50</v>
      </c>
      <c r="D87">
        <v>1</v>
      </c>
      <c r="E87" s="3" t="str">
        <f>_xlfn.CONCAT(Tableau4[[#This Row],[Code MEQ]],"-",Tableau4[[#This Row],[Code d''option]],"-0",Tableau4[[#This Row],[Version du cours]])</f>
        <v>383-303-FD-50-01</v>
      </c>
      <c r="F87">
        <v>2</v>
      </c>
      <c r="G87" t="s">
        <v>42</v>
      </c>
      <c r="H87">
        <v>2</v>
      </c>
      <c r="I87">
        <v>1</v>
      </c>
      <c r="J87" s="4">
        <v>0.125</v>
      </c>
      <c r="K87">
        <v>180</v>
      </c>
      <c r="L87">
        <f t="shared" si="1"/>
        <v>360</v>
      </c>
      <c r="O87" t="s">
        <v>51</v>
      </c>
      <c r="P87" t="s">
        <v>44</v>
      </c>
    </row>
    <row r="88" spans="1:17" x14ac:dyDescent="0.25">
      <c r="A88">
        <v>6</v>
      </c>
      <c r="B88" t="s">
        <v>99</v>
      </c>
      <c r="C88">
        <v>60</v>
      </c>
      <c r="D88">
        <v>1</v>
      </c>
      <c r="E88" s="3" t="str">
        <f>_xlfn.CONCAT(Tableau4[[#This Row],[Code MEQ]],"-",Tableau4[[#This Row],[Code d''option]],"-0",Tableau4[[#This Row],[Version du cours]])</f>
        <v>383-920-RE-60-01</v>
      </c>
      <c r="F88">
        <v>2</v>
      </c>
      <c r="G88" t="s">
        <v>42</v>
      </c>
      <c r="H88">
        <v>2</v>
      </c>
      <c r="I88">
        <v>1</v>
      </c>
      <c r="J88" s="4">
        <v>0.125</v>
      </c>
      <c r="K88">
        <v>180</v>
      </c>
      <c r="L88">
        <f t="shared" si="1"/>
        <v>360</v>
      </c>
      <c r="O88" t="s">
        <v>51</v>
      </c>
      <c r="P88" t="s">
        <v>44</v>
      </c>
    </row>
    <row r="89" spans="1:17" x14ac:dyDescent="0.25">
      <c r="A89">
        <v>6</v>
      </c>
      <c r="B89" t="s">
        <v>125</v>
      </c>
      <c r="C89">
        <v>60</v>
      </c>
      <c r="D89">
        <v>1</v>
      </c>
      <c r="E89" s="3" t="str">
        <f>_xlfn.CONCAT(Tableau4[[#This Row],[Code MEQ]],"-",Tableau4[[#This Row],[Code d''option]],"-0",Tableau4[[#This Row],[Version du cours]])</f>
        <v>385-103-FD-60-01</v>
      </c>
      <c r="F89">
        <v>2</v>
      </c>
      <c r="G89" t="s">
        <v>42</v>
      </c>
      <c r="H89">
        <v>2</v>
      </c>
      <c r="I89">
        <v>1</v>
      </c>
      <c r="J89" s="4">
        <v>0.125</v>
      </c>
      <c r="K89">
        <v>180</v>
      </c>
      <c r="L89">
        <f t="shared" si="1"/>
        <v>360</v>
      </c>
      <c r="O89" t="s">
        <v>51</v>
      </c>
      <c r="P89" t="s">
        <v>44</v>
      </c>
    </row>
    <row r="90" spans="1:17" x14ac:dyDescent="0.25">
      <c r="A90">
        <v>6</v>
      </c>
      <c r="B90" t="s">
        <v>126</v>
      </c>
      <c r="C90">
        <v>60</v>
      </c>
      <c r="D90">
        <v>1</v>
      </c>
      <c r="E90" s="3" t="str">
        <f>_xlfn.CONCAT(Tableau4[[#This Row],[Code MEQ]],"-",Tableau4[[#This Row],[Code d''option]],"-0",Tableau4[[#This Row],[Version du cours]])</f>
        <v>385-203-FD-60-01</v>
      </c>
      <c r="F90">
        <v>2</v>
      </c>
      <c r="G90" t="s">
        <v>42</v>
      </c>
      <c r="H90">
        <v>2</v>
      </c>
      <c r="I90">
        <v>1</v>
      </c>
      <c r="J90" s="4">
        <v>0.125</v>
      </c>
      <c r="K90">
        <v>180</v>
      </c>
      <c r="L90">
        <f t="shared" si="1"/>
        <v>360</v>
      </c>
      <c r="O90" t="s">
        <v>43</v>
      </c>
      <c r="P90" t="s">
        <v>43</v>
      </c>
    </row>
    <row r="91" spans="1:17" x14ac:dyDescent="0.25">
      <c r="A91">
        <v>6</v>
      </c>
      <c r="B91" t="s">
        <v>127</v>
      </c>
      <c r="C91">
        <v>10</v>
      </c>
      <c r="D91">
        <v>2</v>
      </c>
      <c r="E91" s="3" t="str">
        <f>_xlfn.CONCAT(Tableau4[[#This Row],[Code MEQ]],"-",Tableau4[[#This Row],[Code d''option]],"-0",Tableau4[[#This Row],[Version du cours]])</f>
        <v>385-FPF-03-10-02</v>
      </c>
      <c r="F91">
        <v>3</v>
      </c>
      <c r="G91" t="s">
        <v>42</v>
      </c>
      <c r="H91">
        <v>2</v>
      </c>
      <c r="I91">
        <v>1</v>
      </c>
      <c r="J91" s="4">
        <v>0.125</v>
      </c>
      <c r="K91">
        <v>180</v>
      </c>
      <c r="L91">
        <f t="shared" si="1"/>
        <v>360</v>
      </c>
      <c r="O91" t="s">
        <v>43</v>
      </c>
      <c r="P91" t="s">
        <v>43</v>
      </c>
    </row>
    <row r="92" spans="1:17" x14ac:dyDescent="0.25">
      <c r="A92">
        <v>6</v>
      </c>
      <c r="B92" t="s">
        <v>128</v>
      </c>
      <c r="C92">
        <v>60</v>
      </c>
      <c r="D92">
        <v>1</v>
      </c>
      <c r="E92" s="3" t="str">
        <f>_xlfn.CONCAT(Tableau4[[#This Row],[Code MEQ]],"-",Tableau4[[#This Row],[Code d''option]],"-0",Tableau4[[#This Row],[Version du cours]])</f>
        <v>387-103-FD-60-01</v>
      </c>
      <c r="F92">
        <v>2</v>
      </c>
      <c r="G92" t="s">
        <v>42</v>
      </c>
      <c r="H92">
        <v>2</v>
      </c>
      <c r="I92">
        <v>1</v>
      </c>
      <c r="J92" s="4">
        <v>0.125</v>
      </c>
      <c r="K92">
        <v>180</v>
      </c>
      <c r="L92">
        <f t="shared" si="1"/>
        <v>360</v>
      </c>
      <c r="O92" t="s">
        <v>43</v>
      </c>
      <c r="P92" t="s">
        <v>44</v>
      </c>
    </row>
    <row r="93" spans="1:17" x14ac:dyDescent="0.25">
      <c r="A93">
        <v>6</v>
      </c>
      <c r="B93" t="s">
        <v>129</v>
      </c>
      <c r="C93">
        <v>80</v>
      </c>
      <c r="D93">
        <v>2</v>
      </c>
      <c r="E93" s="3" t="str">
        <f>_xlfn.CONCAT(Tableau4[[#This Row],[Code MEQ]],"-",Tableau4[[#This Row],[Code d''option]],"-0",Tableau4[[#This Row],[Version du cours]])</f>
        <v>401-103-FD-80-02</v>
      </c>
      <c r="F93">
        <v>2</v>
      </c>
      <c r="G93" t="s">
        <v>42</v>
      </c>
      <c r="H93">
        <v>2</v>
      </c>
      <c r="I93">
        <v>1</v>
      </c>
      <c r="J93" s="4">
        <v>0.125</v>
      </c>
      <c r="K93">
        <v>180</v>
      </c>
      <c r="L93">
        <f t="shared" si="1"/>
        <v>360</v>
      </c>
      <c r="O93" t="s">
        <v>43</v>
      </c>
      <c r="P93" t="s">
        <v>44</v>
      </c>
    </row>
    <row r="94" spans="1:17" x14ac:dyDescent="0.25">
      <c r="A94">
        <v>6</v>
      </c>
      <c r="B94" t="s">
        <v>130</v>
      </c>
      <c r="C94">
        <v>60</v>
      </c>
      <c r="D94">
        <v>1</v>
      </c>
      <c r="E94" s="3" t="str">
        <f>_xlfn.CONCAT(Tableau4[[#This Row],[Code MEQ]],"-",Tableau4[[#This Row],[Code d''option]],"-0",Tableau4[[#This Row],[Version du cours]])</f>
        <v>401-203-FD-60-01</v>
      </c>
      <c r="F94">
        <v>2</v>
      </c>
      <c r="G94" t="s">
        <v>42</v>
      </c>
      <c r="H94">
        <v>2</v>
      </c>
      <c r="I94">
        <v>1</v>
      </c>
      <c r="J94" s="4">
        <v>0.125</v>
      </c>
      <c r="K94">
        <v>180</v>
      </c>
      <c r="L94">
        <f t="shared" si="1"/>
        <v>360</v>
      </c>
      <c r="O94" t="s">
        <v>43</v>
      </c>
      <c r="P94" t="s">
        <v>44</v>
      </c>
    </row>
    <row r="95" spans="1:17" x14ac:dyDescent="0.25">
      <c r="A95">
        <v>6</v>
      </c>
      <c r="B95" t="s">
        <v>131</v>
      </c>
      <c r="C95">
        <v>80</v>
      </c>
      <c r="D95">
        <v>2</v>
      </c>
      <c r="E95" s="3" t="str">
        <f>_xlfn.CONCAT(Tableau4[[#This Row],[Code MEQ]],"-",Tableau4[[#This Row],[Code d''option]],"-0",Tableau4[[#This Row],[Version du cours]])</f>
        <v>410-123-FD-80-02</v>
      </c>
      <c r="F95">
        <v>2</v>
      </c>
      <c r="G95" t="s">
        <v>42</v>
      </c>
      <c r="H95">
        <v>2</v>
      </c>
      <c r="I95">
        <v>1</v>
      </c>
      <c r="J95" s="4">
        <v>0.125</v>
      </c>
      <c r="K95">
        <v>180</v>
      </c>
      <c r="L95">
        <f t="shared" si="1"/>
        <v>360</v>
      </c>
      <c r="O95" t="s">
        <v>43</v>
      </c>
      <c r="P95" t="s">
        <v>44</v>
      </c>
    </row>
    <row r="96" spans="1:17" x14ac:dyDescent="0.25">
      <c r="A96">
        <v>6</v>
      </c>
      <c r="B96" t="s">
        <v>132</v>
      </c>
      <c r="C96">
        <v>60</v>
      </c>
      <c r="D96">
        <v>1</v>
      </c>
      <c r="E96" s="3" t="str">
        <f>_xlfn.CONCAT(Tableau4[[#This Row],[Code MEQ]],"-",Tableau4[[#This Row],[Code d''option]],"-0",Tableau4[[#This Row],[Version du cours]])</f>
        <v>410-203-FD-60-01</v>
      </c>
      <c r="F96">
        <v>2</v>
      </c>
      <c r="G96" t="s">
        <v>42</v>
      </c>
      <c r="H96">
        <v>2</v>
      </c>
      <c r="I96">
        <v>1</v>
      </c>
      <c r="J96" s="4">
        <v>0.125</v>
      </c>
      <c r="K96">
        <v>180</v>
      </c>
      <c r="L96">
        <f t="shared" si="1"/>
        <v>360</v>
      </c>
      <c r="O96" t="s">
        <v>43</v>
      </c>
      <c r="P96" t="s">
        <v>44</v>
      </c>
    </row>
    <row r="97" spans="1:17" x14ac:dyDescent="0.25">
      <c r="A97">
        <v>6</v>
      </c>
      <c r="B97" t="s">
        <v>133</v>
      </c>
      <c r="C97">
        <v>60</v>
      </c>
      <c r="D97">
        <v>3</v>
      </c>
      <c r="E97" s="3" t="str">
        <f>_xlfn.CONCAT(Tableau4[[#This Row],[Code MEQ]],"-",Tableau4[[#This Row],[Code d''option]],"-0",Tableau4[[#This Row],[Version du cours]])</f>
        <v>410-233-FD-60-03</v>
      </c>
      <c r="F97">
        <v>2</v>
      </c>
      <c r="G97" t="s">
        <v>42</v>
      </c>
      <c r="H97">
        <v>2</v>
      </c>
      <c r="I97">
        <v>1</v>
      </c>
      <c r="J97" s="4">
        <v>0.125</v>
      </c>
      <c r="K97">
        <v>180</v>
      </c>
      <c r="L97">
        <f t="shared" si="1"/>
        <v>360</v>
      </c>
      <c r="O97" t="s">
        <v>43</v>
      </c>
      <c r="P97" t="s">
        <v>44</v>
      </c>
    </row>
    <row r="98" spans="1:17" x14ac:dyDescent="0.25">
      <c r="A98">
        <v>6</v>
      </c>
      <c r="B98" t="s">
        <v>134</v>
      </c>
      <c r="C98">
        <v>60</v>
      </c>
      <c r="D98">
        <v>3</v>
      </c>
      <c r="E98" s="3" t="str">
        <f>_xlfn.CONCAT(Tableau4[[#This Row],[Code MEQ]],"-",Tableau4[[#This Row],[Code d''option]],"-0",Tableau4[[#This Row],[Version du cours]])</f>
        <v>410-314-FD-60-03</v>
      </c>
      <c r="F98">
        <v>2</v>
      </c>
      <c r="G98" t="s">
        <v>42</v>
      </c>
      <c r="H98">
        <v>2</v>
      </c>
      <c r="I98">
        <v>1</v>
      </c>
      <c r="J98" s="4">
        <v>0.125</v>
      </c>
      <c r="K98">
        <v>180</v>
      </c>
      <c r="L98">
        <f t="shared" si="1"/>
        <v>360</v>
      </c>
      <c r="O98" t="s">
        <v>43</v>
      </c>
      <c r="P98" t="s">
        <v>44</v>
      </c>
    </row>
    <row r="99" spans="1:17" x14ac:dyDescent="0.25">
      <c r="A99">
        <v>6</v>
      </c>
      <c r="B99" t="s">
        <v>135</v>
      </c>
      <c r="C99">
        <v>60</v>
      </c>
      <c r="D99">
        <v>1</v>
      </c>
      <c r="E99" s="3" t="str">
        <f>_xlfn.CONCAT(Tableau4[[#This Row],[Code MEQ]],"-",Tableau4[[#This Row],[Code d''option]],"-0",Tableau4[[#This Row],[Version du cours]])</f>
        <v>410-524-FD-60-01</v>
      </c>
      <c r="F99">
        <v>2</v>
      </c>
      <c r="G99" t="s">
        <v>42</v>
      </c>
      <c r="H99">
        <v>2</v>
      </c>
      <c r="I99">
        <v>1</v>
      </c>
      <c r="J99" s="4">
        <v>0.125</v>
      </c>
      <c r="K99">
        <v>180</v>
      </c>
      <c r="L99">
        <f t="shared" si="1"/>
        <v>360</v>
      </c>
      <c r="O99" t="s">
        <v>43</v>
      </c>
      <c r="P99" t="s">
        <v>44</v>
      </c>
    </row>
    <row r="100" spans="1:17" x14ac:dyDescent="0.25">
      <c r="A100">
        <v>6</v>
      </c>
      <c r="B100" t="s">
        <v>57</v>
      </c>
      <c r="C100">
        <v>64</v>
      </c>
      <c r="D100">
        <v>1</v>
      </c>
      <c r="E100" s="3" t="str">
        <f>_xlfn.CONCAT(Tableau4[[#This Row],[Code MEQ]],"-",Tableau4[[#This Row],[Code d''option]],"-0",Tableau4[[#This Row],[Version du cours]])</f>
        <v>601-101-MQ-64-01</v>
      </c>
      <c r="F100">
        <v>3</v>
      </c>
      <c r="G100" t="s">
        <v>42</v>
      </c>
      <c r="H100">
        <v>2</v>
      </c>
      <c r="I100">
        <v>1</v>
      </c>
      <c r="J100" s="4">
        <v>0.16666666666666666</v>
      </c>
      <c r="K100">
        <v>240</v>
      </c>
      <c r="L100">
        <f t="shared" si="1"/>
        <v>480</v>
      </c>
      <c r="O100" t="s">
        <v>43</v>
      </c>
      <c r="P100" t="s">
        <v>44</v>
      </c>
    </row>
    <row r="101" spans="1:17" x14ac:dyDescent="0.25">
      <c r="A101">
        <v>6</v>
      </c>
      <c r="B101" t="s">
        <v>65</v>
      </c>
      <c r="C101">
        <v>64</v>
      </c>
      <c r="D101">
        <v>2</v>
      </c>
      <c r="E101" s="3" t="str">
        <f>_xlfn.CONCAT(Tableau4[[#This Row],[Code MEQ]],"-",Tableau4[[#This Row],[Code d''option]],"-0",Tableau4[[#This Row],[Version du cours]])</f>
        <v>601-102-MQ-64-02</v>
      </c>
      <c r="F101">
        <v>3</v>
      </c>
      <c r="G101" t="s">
        <v>42</v>
      </c>
      <c r="H101">
        <v>2</v>
      </c>
      <c r="I101">
        <v>1</v>
      </c>
      <c r="J101" s="4">
        <v>0.16666666666666666</v>
      </c>
      <c r="K101">
        <v>240</v>
      </c>
      <c r="L101">
        <f t="shared" si="1"/>
        <v>480</v>
      </c>
      <c r="O101" t="s">
        <v>43</v>
      </c>
      <c r="P101" t="s">
        <v>44</v>
      </c>
    </row>
    <row r="102" spans="1:17" x14ac:dyDescent="0.25">
      <c r="A102">
        <v>6</v>
      </c>
      <c r="B102" t="s">
        <v>136</v>
      </c>
      <c r="C102">
        <v>60</v>
      </c>
      <c r="D102">
        <v>1</v>
      </c>
      <c r="E102" s="3" t="str">
        <f>_xlfn.CONCAT(Tableau4[[#This Row],[Code MEQ]],"-",Tableau4[[#This Row],[Code d''option]],"-0",Tableau4[[#This Row],[Version du cours]])</f>
        <v>604-100-MQ-60-01</v>
      </c>
      <c r="F102">
        <v>2</v>
      </c>
      <c r="G102" t="s">
        <v>50</v>
      </c>
      <c r="H102">
        <v>2</v>
      </c>
      <c r="I102">
        <v>1</v>
      </c>
      <c r="J102" s="4">
        <v>0.125</v>
      </c>
      <c r="K102">
        <v>180</v>
      </c>
      <c r="L102">
        <f t="shared" si="1"/>
        <v>360</v>
      </c>
      <c r="O102" t="s">
        <v>43</v>
      </c>
      <c r="P102" t="s">
        <v>43</v>
      </c>
    </row>
    <row r="103" spans="1:17" x14ac:dyDescent="0.25">
      <c r="B103" t="s">
        <v>120</v>
      </c>
      <c r="C103">
        <v>65</v>
      </c>
      <c r="D103">
        <v>1</v>
      </c>
      <c r="E103" s="3" t="str">
        <f>_xlfn.CONCAT(Tableau4[[#This Row],[Code MEQ]],"-",Tableau4[[#This Row],[Code d''option]],"-0",Tableau4[[#This Row],[Version du cours]])</f>
        <v>387-203-FD-65-01</v>
      </c>
      <c r="F103">
        <v>2</v>
      </c>
      <c r="G103" t="s">
        <v>42</v>
      </c>
      <c r="H103">
        <v>2</v>
      </c>
      <c r="I103">
        <v>5</v>
      </c>
      <c r="J103" s="4">
        <v>0.125</v>
      </c>
      <c r="K103">
        <v>180</v>
      </c>
      <c r="L103">
        <f t="shared" si="1"/>
        <v>360</v>
      </c>
      <c r="O103" t="s">
        <v>51</v>
      </c>
      <c r="P103" s="6"/>
      <c r="Q103" t="s">
        <v>137</v>
      </c>
    </row>
    <row r="104" spans="1:17" x14ac:dyDescent="0.25">
      <c r="A104">
        <v>6</v>
      </c>
      <c r="B104" t="s">
        <v>138</v>
      </c>
      <c r="C104">
        <v>60</v>
      </c>
      <c r="D104">
        <v>1</v>
      </c>
      <c r="E104" s="3" t="str">
        <f>_xlfn.CONCAT(Tableau4[[#This Row],[Code MEQ]],"-",Tableau4[[#This Row],[Code d''option]],"-0",Tableau4[[#This Row],[Version du cours]])</f>
        <v>604-103-MQ-60-01</v>
      </c>
      <c r="F104">
        <v>2</v>
      </c>
      <c r="G104" t="s">
        <v>50</v>
      </c>
      <c r="H104">
        <v>2</v>
      </c>
      <c r="I104">
        <v>1</v>
      </c>
      <c r="J104" s="4">
        <v>0.125</v>
      </c>
      <c r="K104">
        <v>180</v>
      </c>
      <c r="L104">
        <f t="shared" si="1"/>
        <v>360</v>
      </c>
      <c r="O104" t="s">
        <v>43</v>
      </c>
      <c r="P104" t="s">
        <v>43</v>
      </c>
    </row>
    <row r="105" spans="1:17" x14ac:dyDescent="0.25">
      <c r="A105">
        <v>7</v>
      </c>
      <c r="B105" t="s">
        <v>139</v>
      </c>
      <c r="C105">
        <v>10</v>
      </c>
      <c r="D105">
        <v>3</v>
      </c>
      <c r="E105" s="3" t="str">
        <f>_xlfn.CONCAT(Tableau4[[#This Row],[Code MEQ]],"-",Tableau4[[#This Row],[Code d''option]],"-0",Tableau4[[#This Row],[Version du cours]])</f>
        <v>201-103-RE-10-03</v>
      </c>
      <c r="F105">
        <v>2</v>
      </c>
      <c r="G105" t="s">
        <v>42</v>
      </c>
      <c r="H105">
        <v>2</v>
      </c>
      <c r="I105">
        <v>1</v>
      </c>
      <c r="J105" s="4">
        <v>0.125</v>
      </c>
      <c r="K105">
        <v>180</v>
      </c>
      <c r="L105">
        <f t="shared" si="1"/>
        <v>420</v>
      </c>
      <c r="M105" t="s">
        <v>23</v>
      </c>
      <c r="N105" t="s">
        <v>70</v>
      </c>
      <c r="O105" t="s">
        <v>51</v>
      </c>
      <c r="P105" t="s">
        <v>51</v>
      </c>
    </row>
    <row r="106" spans="1:17" x14ac:dyDescent="0.25">
      <c r="A106">
        <v>7</v>
      </c>
      <c r="B106" t="s">
        <v>139</v>
      </c>
      <c r="C106">
        <v>14</v>
      </c>
      <c r="D106">
        <v>3</v>
      </c>
      <c r="E106" s="3" t="str">
        <f>_xlfn.CONCAT(Tableau4[[#This Row],[Code MEQ]],"-",Tableau4[[#This Row],[Code d''option]],"-0",Tableau4[[#This Row],[Version du cours]])</f>
        <v>201-103-RE-14-03</v>
      </c>
      <c r="F106">
        <v>2</v>
      </c>
      <c r="G106" t="s">
        <v>42</v>
      </c>
      <c r="H106">
        <v>2</v>
      </c>
      <c r="I106">
        <v>1</v>
      </c>
      <c r="J106" s="4">
        <v>0.125</v>
      </c>
      <c r="K106">
        <v>180</v>
      </c>
      <c r="L106">
        <f t="shared" si="1"/>
        <v>420</v>
      </c>
      <c r="M106" t="s">
        <v>23</v>
      </c>
      <c r="N106" t="s">
        <v>70</v>
      </c>
      <c r="O106" t="s">
        <v>51</v>
      </c>
      <c r="P106" t="s">
        <v>51</v>
      </c>
    </row>
    <row r="107" spans="1:17" x14ac:dyDescent="0.25">
      <c r="A107">
        <v>7</v>
      </c>
      <c r="B107" t="s">
        <v>140</v>
      </c>
      <c r="C107">
        <v>10</v>
      </c>
      <c r="D107">
        <v>4</v>
      </c>
      <c r="E107" s="3" t="str">
        <f>_xlfn.CONCAT(Tableau4[[#This Row],[Code MEQ]],"-",Tableau4[[#This Row],[Code d''option]],"-0",Tableau4[[#This Row],[Version du cours]])</f>
        <v>350-054-RL-10-04</v>
      </c>
      <c r="F107">
        <v>2</v>
      </c>
      <c r="G107" t="s">
        <v>42</v>
      </c>
      <c r="H107">
        <v>2</v>
      </c>
      <c r="I107">
        <v>1</v>
      </c>
      <c r="J107" s="4">
        <v>0.125</v>
      </c>
      <c r="K107">
        <v>180</v>
      </c>
      <c r="L107">
        <f t="shared" si="1"/>
        <v>360</v>
      </c>
      <c r="O107" t="s">
        <v>43</v>
      </c>
      <c r="P107" t="s">
        <v>43</v>
      </c>
    </row>
    <row r="108" spans="1:17" x14ac:dyDescent="0.25">
      <c r="A108">
        <v>7</v>
      </c>
      <c r="B108" t="s">
        <v>140</v>
      </c>
      <c r="C108">
        <v>11</v>
      </c>
      <c r="D108">
        <v>4</v>
      </c>
      <c r="E108" s="3" t="str">
        <f>_xlfn.CONCAT(Tableau4[[#This Row],[Code MEQ]],"-",Tableau4[[#This Row],[Code d''option]],"-0",Tableau4[[#This Row],[Version du cours]])</f>
        <v>350-054-RL-11-04</v>
      </c>
      <c r="F108">
        <v>2</v>
      </c>
      <c r="G108" t="s">
        <v>42</v>
      </c>
      <c r="H108">
        <v>2</v>
      </c>
      <c r="I108">
        <v>1</v>
      </c>
      <c r="J108" s="4">
        <v>0.125</v>
      </c>
      <c r="K108">
        <v>180</v>
      </c>
      <c r="L108">
        <f t="shared" si="1"/>
        <v>360</v>
      </c>
      <c r="O108" t="s">
        <v>43</v>
      </c>
      <c r="P108" t="s">
        <v>43</v>
      </c>
    </row>
    <row r="109" spans="1:17" x14ac:dyDescent="0.25">
      <c r="A109">
        <v>7</v>
      </c>
      <c r="B109" t="s">
        <v>116</v>
      </c>
      <c r="C109">
        <v>55</v>
      </c>
      <c r="D109">
        <v>2</v>
      </c>
      <c r="E109" s="3" t="str">
        <f>_xlfn.CONCAT(Tableau4[[#This Row],[Code MEQ]],"-",Tableau4[[#This Row],[Code d''option]],"-0",Tableau4[[#This Row],[Version du cours]])</f>
        <v>350-102-RE-55-02</v>
      </c>
      <c r="F109">
        <v>2</v>
      </c>
      <c r="G109" t="s">
        <v>42</v>
      </c>
      <c r="H109">
        <v>2</v>
      </c>
      <c r="I109">
        <v>1</v>
      </c>
      <c r="J109" s="4">
        <v>0.125</v>
      </c>
      <c r="K109">
        <v>180</v>
      </c>
      <c r="L109">
        <f t="shared" si="1"/>
        <v>360</v>
      </c>
      <c r="O109" t="s">
        <v>51</v>
      </c>
      <c r="P109" t="s">
        <v>51</v>
      </c>
    </row>
    <row r="110" spans="1:17" x14ac:dyDescent="0.25">
      <c r="A110">
        <v>7</v>
      </c>
      <c r="B110" t="s">
        <v>141</v>
      </c>
      <c r="C110">
        <v>60</v>
      </c>
      <c r="D110">
        <v>1</v>
      </c>
      <c r="E110" s="3" t="str">
        <f>_xlfn.CONCAT(Tableau4[[#This Row],[Code MEQ]],"-",Tableau4[[#This Row],[Code d''option]],"-0",Tableau4[[#This Row],[Version du cours]])</f>
        <v>401-303-FD-60-01</v>
      </c>
      <c r="F110">
        <v>2</v>
      </c>
      <c r="G110" t="s">
        <v>42</v>
      </c>
      <c r="H110">
        <v>2</v>
      </c>
      <c r="I110">
        <v>1</v>
      </c>
      <c r="J110" s="4">
        <v>0.125</v>
      </c>
      <c r="K110">
        <v>180</v>
      </c>
      <c r="L110">
        <f t="shared" si="1"/>
        <v>360</v>
      </c>
      <c r="O110" t="s">
        <v>51</v>
      </c>
      <c r="P110" t="s">
        <v>44</v>
      </c>
      <c r="Q110" t="s">
        <v>45</v>
      </c>
    </row>
    <row r="111" spans="1:17" x14ac:dyDescent="0.25">
      <c r="A111">
        <v>7</v>
      </c>
      <c r="B111" t="s">
        <v>54</v>
      </c>
      <c r="C111">
        <v>15</v>
      </c>
      <c r="D111">
        <v>2</v>
      </c>
      <c r="E111" s="3" t="str">
        <f>_xlfn.CONCAT(Tableau4[[#This Row],[Code MEQ]],"-",Tableau4[[#This Row],[Code d''option]],"-0",Tableau4[[#This Row],[Version du cours]])</f>
        <v>410-014-FD-15-02</v>
      </c>
      <c r="F111">
        <v>3</v>
      </c>
      <c r="G111" t="s">
        <v>42</v>
      </c>
      <c r="H111">
        <v>2</v>
      </c>
      <c r="I111">
        <v>1</v>
      </c>
      <c r="J111" s="4">
        <v>0.125</v>
      </c>
      <c r="K111">
        <v>180</v>
      </c>
      <c r="L111">
        <f t="shared" si="1"/>
        <v>360</v>
      </c>
      <c r="O111" t="s">
        <v>51</v>
      </c>
      <c r="P111" t="s">
        <v>51</v>
      </c>
      <c r="Q111" t="s">
        <v>142</v>
      </c>
    </row>
    <row r="112" spans="1:17" x14ac:dyDescent="0.25">
      <c r="A112">
        <v>7</v>
      </c>
      <c r="B112" t="s">
        <v>143</v>
      </c>
      <c r="C112">
        <v>60</v>
      </c>
      <c r="D112">
        <v>1</v>
      </c>
      <c r="E112" s="3" t="str">
        <f>_xlfn.CONCAT(Tableau4[[#This Row],[Code MEQ]],"-",Tableau4[[#This Row],[Code d''option]],"-0",Tableau4[[#This Row],[Version du cours]])</f>
        <v>410-514-FD-60-01</v>
      </c>
      <c r="F112">
        <v>2</v>
      </c>
      <c r="G112" t="s">
        <v>42</v>
      </c>
      <c r="H112">
        <v>2</v>
      </c>
      <c r="I112">
        <v>1</v>
      </c>
      <c r="J112" s="4">
        <v>0.125</v>
      </c>
      <c r="K112">
        <v>180</v>
      </c>
      <c r="L112">
        <f t="shared" si="1"/>
        <v>360</v>
      </c>
      <c r="O112" t="s">
        <v>51</v>
      </c>
      <c r="P112" t="s">
        <v>44</v>
      </c>
    </row>
    <row r="113" spans="1:17" x14ac:dyDescent="0.25">
      <c r="A113">
        <v>7</v>
      </c>
      <c r="B113" t="s">
        <v>144</v>
      </c>
      <c r="C113">
        <v>60</v>
      </c>
      <c r="D113">
        <v>2</v>
      </c>
      <c r="E113" s="3" t="str">
        <f>_xlfn.CONCAT(Tableau4[[#This Row],[Code MEQ]],"-",Tableau4[[#This Row],[Code d''option]],"-0",Tableau4[[#This Row],[Version du cours]])</f>
        <v>410-533-FD-60-02</v>
      </c>
      <c r="F113">
        <v>2</v>
      </c>
      <c r="G113" t="s">
        <v>42</v>
      </c>
      <c r="H113">
        <v>2</v>
      </c>
      <c r="I113">
        <v>1</v>
      </c>
      <c r="J113" s="4">
        <v>0.125</v>
      </c>
      <c r="K113">
        <v>180</v>
      </c>
      <c r="L113">
        <f t="shared" si="1"/>
        <v>360</v>
      </c>
      <c r="O113" t="s">
        <v>51</v>
      </c>
      <c r="P113" t="s">
        <v>44</v>
      </c>
    </row>
    <row r="114" spans="1:17" x14ac:dyDescent="0.25">
      <c r="B114" t="s">
        <v>131</v>
      </c>
      <c r="C114">
        <v>60</v>
      </c>
      <c r="D114">
        <v>1</v>
      </c>
      <c r="E114" s="3" t="str">
        <f>_xlfn.CONCAT(Tableau4[[#This Row],[Code MEQ]],"-",Tableau4[[#This Row],[Code d''option]],"-0",Tableau4[[#This Row],[Version du cours]])</f>
        <v>410-123-FD-60-01</v>
      </c>
      <c r="F114">
        <v>3</v>
      </c>
      <c r="G114" t="s">
        <v>42</v>
      </c>
      <c r="H114">
        <v>2</v>
      </c>
      <c r="I114">
        <v>5</v>
      </c>
      <c r="J114" s="4">
        <v>0.125</v>
      </c>
      <c r="K114">
        <v>180</v>
      </c>
      <c r="L114">
        <f t="shared" si="1"/>
        <v>360</v>
      </c>
      <c r="O114" t="s">
        <v>145</v>
      </c>
      <c r="P114" t="s">
        <v>145</v>
      </c>
      <c r="Q114" t="s">
        <v>146</v>
      </c>
    </row>
    <row r="115" spans="1:17" x14ac:dyDescent="0.25">
      <c r="A115">
        <v>7</v>
      </c>
      <c r="B115" t="s">
        <v>147</v>
      </c>
      <c r="C115">
        <v>60</v>
      </c>
      <c r="D115">
        <v>1</v>
      </c>
      <c r="E115" s="3" t="str">
        <f>_xlfn.CONCAT(Tableau4[[#This Row],[Code MEQ]],"-",Tableau4[[#This Row],[Code d''option]],"-0",Tableau4[[#This Row],[Version du cours]])</f>
        <v>410-543-FD-60-01</v>
      </c>
      <c r="F115">
        <v>2</v>
      </c>
      <c r="G115" t="s">
        <v>42</v>
      </c>
      <c r="H115">
        <v>2</v>
      </c>
      <c r="I115">
        <v>1</v>
      </c>
      <c r="J115" s="4">
        <v>0.125</v>
      </c>
      <c r="K115">
        <v>180</v>
      </c>
      <c r="L115">
        <f t="shared" si="1"/>
        <v>360</v>
      </c>
      <c r="O115" t="s">
        <v>51</v>
      </c>
      <c r="P115" t="s">
        <v>44</v>
      </c>
    </row>
    <row r="116" spans="1:17" x14ac:dyDescent="0.25">
      <c r="A116">
        <v>7</v>
      </c>
      <c r="B116" t="s">
        <v>148</v>
      </c>
      <c r="C116">
        <v>10</v>
      </c>
      <c r="D116">
        <v>1</v>
      </c>
      <c r="E116" s="3" t="str">
        <f>_xlfn.CONCAT(Tableau4[[#This Row],[Code MEQ]],"-",Tableau4[[#This Row],[Code d''option]],"-0",Tableau4[[#This Row],[Version du cours]])</f>
        <v>410-623-FD-10-01</v>
      </c>
      <c r="F116">
        <v>3</v>
      </c>
      <c r="G116" t="s">
        <v>42</v>
      </c>
      <c r="H116">
        <v>2</v>
      </c>
      <c r="I116">
        <v>1</v>
      </c>
      <c r="J116" s="4">
        <v>0.125</v>
      </c>
      <c r="K116">
        <v>180</v>
      </c>
      <c r="L116">
        <f t="shared" si="1"/>
        <v>360</v>
      </c>
      <c r="O116" t="s">
        <v>51</v>
      </c>
      <c r="P116" t="s">
        <v>44</v>
      </c>
    </row>
    <row r="117" spans="1:17" x14ac:dyDescent="0.25">
      <c r="A117">
        <v>7</v>
      </c>
      <c r="B117" t="s">
        <v>149</v>
      </c>
      <c r="C117">
        <v>60</v>
      </c>
      <c r="D117">
        <v>1</v>
      </c>
      <c r="E117" s="3" t="str">
        <f>_xlfn.CONCAT(Tableau4[[#This Row],[Code MEQ]],"-",Tableau4[[#This Row],[Code d''option]],"-0",Tableau4[[#This Row],[Version du cours]])</f>
        <v>410-634-FD-60-01</v>
      </c>
      <c r="F117">
        <v>2</v>
      </c>
      <c r="G117" t="s">
        <v>42</v>
      </c>
      <c r="H117">
        <v>2</v>
      </c>
      <c r="I117">
        <v>1</v>
      </c>
      <c r="J117" s="4">
        <v>0.125</v>
      </c>
      <c r="K117">
        <v>180</v>
      </c>
      <c r="L117">
        <f t="shared" si="1"/>
        <v>360</v>
      </c>
      <c r="O117" t="s">
        <v>51</v>
      </c>
      <c r="P117" t="s">
        <v>44</v>
      </c>
    </row>
    <row r="118" spans="1:17" x14ac:dyDescent="0.25">
      <c r="A118">
        <v>7</v>
      </c>
      <c r="B118" t="s">
        <v>150</v>
      </c>
      <c r="C118">
        <v>80</v>
      </c>
      <c r="D118">
        <v>3</v>
      </c>
      <c r="E118" s="3" t="str">
        <f>_xlfn.CONCAT(Tableau4[[#This Row],[Code MEQ]],"-",Tableau4[[#This Row],[Code d''option]],"-0",Tableau4[[#This Row],[Version du cours]])</f>
        <v>504-FPG-03-80-03</v>
      </c>
      <c r="F118">
        <v>2</v>
      </c>
      <c r="G118" t="s">
        <v>42</v>
      </c>
      <c r="H118">
        <v>2</v>
      </c>
      <c r="I118">
        <v>1</v>
      </c>
      <c r="J118" s="4">
        <v>0.125</v>
      </c>
      <c r="K118">
        <v>180</v>
      </c>
      <c r="L118">
        <f t="shared" si="1"/>
        <v>360</v>
      </c>
      <c r="O118" t="s">
        <v>51</v>
      </c>
      <c r="P118" t="s">
        <v>44</v>
      </c>
    </row>
    <row r="119" spans="1:17" x14ac:dyDescent="0.25">
      <c r="A119">
        <v>7</v>
      </c>
      <c r="B119" t="s">
        <v>151</v>
      </c>
      <c r="C119">
        <v>60</v>
      </c>
      <c r="D119">
        <v>1</v>
      </c>
      <c r="E119" s="3" t="str">
        <f>_xlfn.CONCAT(Tableau4[[#This Row],[Code MEQ]],"-",Tableau4[[#This Row],[Code d''option]],"-0",Tableau4[[#This Row],[Version du cours]])</f>
        <v>504-FPH-03-60-01</v>
      </c>
      <c r="F119">
        <v>2</v>
      </c>
      <c r="G119" t="s">
        <v>42</v>
      </c>
      <c r="H119">
        <v>2</v>
      </c>
      <c r="I119">
        <v>1</v>
      </c>
      <c r="J119" s="4">
        <v>0.125</v>
      </c>
      <c r="K119">
        <v>180</v>
      </c>
      <c r="L119">
        <f t="shared" si="1"/>
        <v>360</v>
      </c>
      <c r="O119" t="s">
        <v>51</v>
      </c>
      <c r="P119" t="s">
        <v>44</v>
      </c>
      <c r="Q119" t="s">
        <v>152</v>
      </c>
    </row>
    <row r="120" spans="1:17" x14ac:dyDescent="0.25">
      <c r="A120">
        <v>7</v>
      </c>
      <c r="B120" t="s">
        <v>153</v>
      </c>
      <c r="C120">
        <v>60</v>
      </c>
      <c r="D120">
        <v>1</v>
      </c>
      <c r="E120" s="3" t="str">
        <f>_xlfn.CONCAT(Tableau4[[#This Row],[Code MEQ]],"-",Tableau4[[#This Row],[Code d''option]],"-0",Tableau4[[#This Row],[Version du cours]])</f>
        <v>601-013-50-60-01</v>
      </c>
      <c r="F120">
        <v>3</v>
      </c>
      <c r="G120" t="s">
        <v>42</v>
      </c>
      <c r="H120">
        <v>2</v>
      </c>
      <c r="I120">
        <v>1</v>
      </c>
      <c r="J120" s="4">
        <v>0.125</v>
      </c>
      <c r="K120">
        <v>180</v>
      </c>
      <c r="L120">
        <f t="shared" si="1"/>
        <v>360</v>
      </c>
      <c r="O120" t="s">
        <v>51</v>
      </c>
      <c r="P120" t="s">
        <v>44</v>
      </c>
    </row>
    <row r="121" spans="1:17" x14ac:dyDescent="0.25">
      <c r="A121">
        <v>7</v>
      </c>
      <c r="B121" t="s">
        <v>154</v>
      </c>
      <c r="C121">
        <v>60</v>
      </c>
      <c r="D121">
        <v>1</v>
      </c>
      <c r="E121" s="3" t="str">
        <f>_xlfn.CONCAT(Tableau4[[#This Row],[Code MEQ]],"-",Tableau4[[#This Row],[Code d''option]],"-0",Tableau4[[#This Row],[Version du cours]])</f>
        <v>601-013-FD-60-01</v>
      </c>
      <c r="F121">
        <v>2</v>
      </c>
      <c r="G121" t="s">
        <v>42</v>
      </c>
      <c r="H121">
        <v>2</v>
      </c>
      <c r="I121">
        <v>1</v>
      </c>
      <c r="J121" s="4">
        <v>0.125</v>
      </c>
      <c r="K121">
        <v>180</v>
      </c>
      <c r="L121">
        <f t="shared" si="1"/>
        <v>360</v>
      </c>
      <c r="O121" t="s">
        <v>51</v>
      </c>
      <c r="P121" t="s">
        <v>44</v>
      </c>
    </row>
    <row r="122" spans="1:17" x14ac:dyDescent="0.25">
      <c r="B122" t="s">
        <v>155</v>
      </c>
      <c r="C122">
        <v>60</v>
      </c>
      <c r="D122">
        <v>2</v>
      </c>
      <c r="E122" s="3" t="str">
        <f>_xlfn.CONCAT(Tableau4[[#This Row],[Code MEQ]],"-",Tableau4[[#This Row],[Code d''option]],"-0",Tableau4[[#This Row],[Version du cours]])</f>
        <v>410-303-FD-60-02</v>
      </c>
      <c r="F122">
        <v>2</v>
      </c>
      <c r="G122" t="s">
        <v>42</v>
      </c>
      <c r="H122">
        <v>2</v>
      </c>
      <c r="I122">
        <v>5</v>
      </c>
      <c r="J122" s="4">
        <v>0.125</v>
      </c>
      <c r="K122">
        <v>180</v>
      </c>
      <c r="L122">
        <f t="shared" si="1"/>
        <v>360</v>
      </c>
      <c r="O122" t="s">
        <v>51</v>
      </c>
      <c r="P122" t="s">
        <v>51</v>
      </c>
      <c r="Q122" s="5" t="s">
        <v>156</v>
      </c>
    </row>
    <row r="123" spans="1:17" x14ac:dyDescent="0.25">
      <c r="A123">
        <v>7</v>
      </c>
      <c r="B123" t="s">
        <v>57</v>
      </c>
      <c r="C123">
        <v>60</v>
      </c>
      <c r="D123">
        <v>2</v>
      </c>
      <c r="E123" s="3" t="str">
        <f>_xlfn.CONCAT(Tableau4[[#This Row],[Code MEQ]],"-",Tableau4[[#This Row],[Code d''option]],"-0",Tableau4[[#This Row],[Version du cours]])</f>
        <v>601-101-MQ-60-02</v>
      </c>
      <c r="F123">
        <v>2</v>
      </c>
      <c r="G123" t="s">
        <v>42</v>
      </c>
      <c r="H123">
        <v>2</v>
      </c>
      <c r="I123">
        <v>1</v>
      </c>
      <c r="J123" s="4">
        <v>0.16666666666666666</v>
      </c>
      <c r="K123">
        <v>240</v>
      </c>
      <c r="L123">
        <f t="shared" si="1"/>
        <v>480</v>
      </c>
      <c r="O123" t="s">
        <v>43</v>
      </c>
      <c r="P123" t="s">
        <v>43</v>
      </c>
      <c r="Q123" t="s">
        <v>45</v>
      </c>
    </row>
    <row r="124" spans="1:17" x14ac:dyDescent="0.25">
      <c r="A124">
        <v>7</v>
      </c>
      <c r="B124" t="s">
        <v>57</v>
      </c>
      <c r="C124">
        <v>64</v>
      </c>
      <c r="D124">
        <v>2</v>
      </c>
      <c r="E124" s="3" t="str">
        <f>_xlfn.CONCAT(Tableau4[[#This Row],[Code MEQ]],"-",Tableau4[[#This Row],[Code d''option]],"-0",Tableau4[[#This Row],[Version du cours]])</f>
        <v>601-101-MQ-64-02</v>
      </c>
      <c r="F124">
        <v>2</v>
      </c>
      <c r="G124" t="s">
        <v>42</v>
      </c>
      <c r="H124">
        <v>2</v>
      </c>
      <c r="I124">
        <v>1</v>
      </c>
      <c r="J124" s="4">
        <v>0.16666666666666666</v>
      </c>
      <c r="K124">
        <v>240</v>
      </c>
      <c r="L124">
        <f t="shared" si="1"/>
        <v>480</v>
      </c>
      <c r="O124" t="s">
        <v>43</v>
      </c>
      <c r="P124" t="s">
        <v>43</v>
      </c>
    </row>
    <row r="125" spans="1:17" x14ac:dyDescent="0.25">
      <c r="B125" t="s">
        <v>157</v>
      </c>
      <c r="C125">
        <v>60</v>
      </c>
      <c r="D125">
        <v>4</v>
      </c>
      <c r="E125" s="3" t="str">
        <f>_xlfn.CONCAT(Tableau4[[#This Row],[Code MEQ]],"-",Tableau4[[#This Row],[Code d''option]],"-0",Tableau4[[#This Row],[Version du cours]])</f>
        <v>410-404-FD-60-04</v>
      </c>
      <c r="F125">
        <v>2</v>
      </c>
      <c r="G125" t="s">
        <v>42</v>
      </c>
      <c r="H125">
        <v>2</v>
      </c>
      <c r="I125">
        <v>5</v>
      </c>
      <c r="J125" s="4">
        <v>0.125</v>
      </c>
      <c r="K125">
        <v>240</v>
      </c>
      <c r="L125">
        <f t="shared" si="1"/>
        <v>480</v>
      </c>
      <c r="O125" t="s">
        <v>51</v>
      </c>
      <c r="P125" t="s">
        <v>51</v>
      </c>
      <c r="Q125" s="5" t="s">
        <v>158</v>
      </c>
    </row>
    <row r="126" spans="1:17" x14ac:dyDescent="0.25">
      <c r="A126">
        <v>7</v>
      </c>
      <c r="B126" t="s">
        <v>65</v>
      </c>
      <c r="C126">
        <v>60</v>
      </c>
      <c r="D126">
        <v>3</v>
      </c>
      <c r="E126" s="3" t="str">
        <f>_xlfn.CONCAT(Tableau4[[#This Row],[Code MEQ]],"-",Tableau4[[#This Row],[Code d''option]],"-0",Tableau4[[#This Row],[Version du cours]])</f>
        <v>601-102-MQ-60-03</v>
      </c>
      <c r="F126">
        <v>2</v>
      </c>
      <c r="G126" t="s">
        <v>42</v>
      </c>
      <c r="H126">
        <v>2</v>
      </c>
      <c r="I126">
        <v>1</v>
      </c>
      <c r="J126" s="4">
        <v>0.16666666666666666</v>
      </c>
      <c r="K126">
        <v>240</v>
      </c>
      <c r="L126">
        <f t="shared" si="1"/>
        <v>480</v>
      </c>
      <c r="O126" t="s">
        <v>43</v>
      </c>
      <c r="P126" t="s">
        <v>44</v>
      </c>
    </row>
    <row r="127" spans="1:17" x14ac:dyDescent="0.25">
      <c r="A127">
        <v>7</v>
      </c>
      <c r="B127" t="s">
        <v>65</v>
      </c>
      <c r="C127">
        <v>64</v>
      </c>
      <c r="D127">
        <v>3</v>
      </c>
      <c r="E127" s="3" t="str">
        <f>_xlfn.CONCAT(Tableau4[[#This Row],[Code MEQ]],"-",Tableau4[[#This Row],[Code d''option]],"-0",Tableau4[[#This Row],[Version du cours]])</f>
        <v>601-102-MQ-64-03</v>
      </c>
      <c r="F127">
        <v>2</v>
      </c>
      <c r="G127" t="s">
        <v>42</v>
      </c>
      <c r="H127">
        <v>2</v>
      </c>
      <c r="I127">
        <v>1</v>
      </c>
      <c r="J127" s="4">
        <v>0.16666666666666666</v>
      </c>
      <c r="K127">
        <v>240</v>
      </c>
      <c r="L127">
        <f t="shared" si="1"/>
        <v>480</v>
      </c>
      <c r="O127" t="s">
        <v>43</v>
      </c>
      <c r="P127" t="s">
        <v>44</v>
      </c>
    </row>
    <row r="128" spans="1:17" x14ac:dyDescent="0.25">
      <c r="A128">
        <v>7</v>
      </c>
      <c r="B128" t="s">
        <v>66</v>
      </c>
      <c r="C128">
        <v>64</v>
      </c>
      <c r="D128">
        <v>1</v>
      </c>
      <c r="E128" s="3" t="str">
        <f>_xlfn.CONCAT(Tableau4[[#This Row],[Code MEQ]],"-",Tableau4[[#This Row],[Code d''option]],"-0",Tableau4[[#This Row],[Version du cours]])</f>
        <v>601-103-MQ-64-01</v>
      </c>
      <c r="F128">
        <v>2</v>
      </c>
      <c r="G128" t="s">
        <v>42</v>
      </c>
      <c r="H128">
        <v>2</v>
      </c>
      <c r="I128">
        <v>1</v>
      </c>
      <c r="J128" s="4">
        <v>0.16666666666666666</v>
      </c>
      <c r="K128">
        <v>240</v>
      </c>
      <c r="L128">
        <f t="shared" si="1"/>
        <v>480</v>
      </c>
      <c r="O128" t="s">
        <v>43</v>
      </c>
      <c r="P128" t="s">
        <v>44</v>
      </c>
    </row>
    <row r="129" spans="1:17" ht="75" x14ac:dyDescent="0.25">
      <c r="A129">
        <v>7</v>
      </c>
      <c r="B129" t="s">
        <v>159</v>
      </c>
      <c r="C129">
        <v>65</v>
      </c>
      <c r="D129">
        <v>1</v>
      </c>
      <c r="E129" s="3" t="str">
        <f>_xlfn.CONCAT(Tableau4[[#This Row],[Code MEQ]],"-",Tableau4[[#This Row],[Code d''option]],"-0",Tableau4[[#This Row],[Version du cours]])</f>
        <v>602-SFQ-FD-65-01</v>
      </c>
      <c r="F129">
        <v>2</v>
      </c>
      <c r="G129" t="s">
        <v>42</v>
      </c>
      <c r="H129">
        <v>2</v>
      </c>
      <c r="I129">
        <v>1</v>
      </c>
      <c r="J129" s="4">
        <v>0.16666666666666666</v>
      </c>
      <c r="K129">
        <v>240</v>
      </c>
      <c r="L129">
        <f t="shared" si="1"/>
        <v>480</v>
      </c>
      <c r="O129" t="s">
        <v>51</v>
      </c>
      <c r="P129" t="s">
        <v>51</v>
      </c>
      <c r="Q129" s="1" t="s">
        <v>160</v>
      </c>
    </row>
    <row r="130" spans="1:17" ht="75" x14ac:dyDescent="0.25">
      <c r="A130">
        <v>7</v>
      </c>
      <c r="B130" t="s">
        <v>161</v>
      </c>
      <c r="C130">
        <v>65</v>
      </c>
      <c r="D130">
        <v>1</v>
      </c>
      <c r="E130" s="3" t="str">
        <f>_xlfn.CONCAT(Tableau4[[#This Row],[Code MEQ]],"-",Tableau4[[#This Row],[Code d''option]],"-0",Tableau4[[#This Row],[Version du cours]])</f>
        <v>602-SFR-FD-65-01</v>
      </c>
      <c r="F130">
        <v>2</v>
      </c>
      <c r="G130" t="s">
        <v>42</v>
      </c>
      <c r="H130">
        <v>2</v>
      </c>
      <c r="I130">
        <v>1</v>
      </c>
      <c r="J130" s="4">
        <v>0.16666666666666666</v>
      </c>
      <c r="K130">
        <v>240</v>
      </c>
      <c r="L130">
        <f t="shared" ref="L130:L193" si="2">IF(M130="oui",K130*2+60,K130*2)</f>
        <v>480</v>
      </c>
      <c r="O130" t="s">
        <v>51</v>
      </c>
      <c r="P130" t="s">
        <v>51</v>
      </c>
      <c r="Q130" s="1" t="s">
        <v>160</v>
      </c>
    </row>
    <row r="131" spans="1:17" x14ac:dyDescent="0.25">
      <c r="A131">
        <v>7</v>
      </c>
      <c r="B131" t="s">
        <v>162</v>
      </c>
      <c r="C131">
        <v>65</v>
      </c>
      <c r="D131">
        <v>2</v>
      </c>
      <c r="E131" s="3" t="str">
        <f>_xlfn.CONCAT(Tableau4[[#This Row],[Code MEQ]],"-",Tableau4[[#This Row],[Code d''option]],"-0",Tableau4[[#This Row],[Version du cours]])</f>
        <v>603-103-MQ-65-02</v>
      </c>
      <c r="F131">
        <v>2</v>
      </c>
      <c r="G131" t="s">
        <v>42</v>
      </c>
      <c r="H131">
        <v>2</v>
      </c>
      <c r="I131">
        <v>1</v>
      </c>
      <c r="J131" s="4">
        <v>0.16666666666666666</v>
      </c>
      <c r="K131">
        <v>240</v>
      </c>
      <c r="L131">
        <f t="shared" si="2"/>
        <v>480</v>
      </c>
      <c r="O131" t="s">
        <v>51</v>
      </c>
      <c r="P131" t="s">
        <v>51</v>
      </c>
      <c r="Q131" t="s">
        <v>58</v>
      </c>
    </row>
    <row r="132" spans="1:17" x14ac:dyDescent="0.25">
      <c r="A132">
        <v>7</v>
      </c>
      <c r="B132" t="s">
        <v>163</v>
      </c>
      <c r="C132">
        <v>65</v>
      </c>
      <c r="D132">
        <v>1</v>
      </c>
      <c r="E132" s="3" t="str">
        <f>_xlfn.CONCAT(Tableau4[[#This Row],[Code MEQ]],"-",Tableau4[[#This Row],[Code d''option]],"-0",Tableau4[[#This Row],[Version du cours]])</f>
        <v>603-EAP-FD-65-01</v>
      </c>
      <c r="F132">
        <v>2</v>
      </c>
      <c r="G132" t="s">
        <v>42</v>
      </c>
      <c r="H132">
        <v>2</v>
      </c>
      <c r="I132">
        <v>1</v>
      </c>
      <c r="J132" s="4">
        <v>0.16666666666666666</v>
      </c>
      <c r="K132">
        <v>240</v>
      </c>
      <c r="L132">
        <f t="shared" si="2"/>
        <v>480</v>
      </c>
      <c r="O132" t="s">
        <v>51</v>
      </c>
      <c r="P132" t="s">
        <v>51</v>
      </c>
    </row>
    <row r="133" spans="1:17" x14ac:dyDescent="0.25">
      <c r="A133">
        <v>7</v>
      </c>
      <c r="B133" t="s">
        <v>164</v>
      </c>
      <c r="C133">
        <v>60</v>
      </c>
      <c r="D133">
        <v>1</v>
      </c>
      <c r="E133" s="3" t="str">
        <f>_xlfn.CONCAT(Tableau4[[#This Row],[Code MEQ]],"-",Tableau4[[#This Row],[Code d''option]],"-0",Tableau4[[#This Row],[Version du cours]])</f>
        <v>604-SAQ-FD-60-01</v>
      </c>
      <c r="F133">
        <v>2</v>
      </c>
      <c r="G133" t="s">
        <v>50</v>
      </c>
      <c r="H133">
        <v>2</v>
      </c>
      <c r="I133">
        <v>1</v>
      </c>
      <c r="J133" s="4">
        <v>0.125</v>
      </c>
      <c r="K133">
        <v>180</v>
      </c>
      <c r="L133">
        <f t="shared" si="2"/>
        <v>360</v>
      </c>
      <c r="O133" t="s">
        <v>43</v>
      </c>
      <c r="P133" t="s">
        <v>43</v>
      </c>
    </row>
    <row r="134" spans="1:17" x14ac:dyDescent="0.25">
      <c r="A134">
        <v>8</v>
      </c>
      <c r="B134" t="s">
        <v>59</v>
      </c>
      <c r="C134">
        <v>15</v>
      </c>
      <c r="D134">
        <v>3</v>
      </c>
      <c r="E134" s="3" t="str">
        <f>_xlfn.CONCAT(Tableau4[[#This Row],[Code MEQ]],"-",Tableau4[[#This Row],[Code d''option]],"-0",Tableau4[[#This Row],[Version du cours]])</f>
        <v>101-901-RE-15-03</v>
      </c>
      <c r="F134">
        <v>3</v>
      </c>
      <c r="G134" t="s">
        <v>42</v>
      </c>
      <c r="H134">
        <v>2</v>
      </c>
      <c r="I134">
        <v>1</v>
      </c>
      <c r="J134" s="4">
        <v>0.125</v>
      </c>
      <c r="K134">
        <v>180</v>
      </c>
      <c r="L134">
        <f t="shared" si="2"/>
        <v>360</v>
      </c>
    </row>
    <row r="135" spans="1:17" x14ac:dyDescent="0.25">
      <c r="A135">
        <v>8</v>
      </c>
      <c r="B135" t="s">
        <v>59</v>
      </c>
      <c r="C135">
        <v>65</v>
      </c>
      <c r="D135">
        <v>1</v>
      </c>
      <c r="E135" s="3" t="str">
        <f>_xlfn.CONCAT(Tableau4[[#This Row],[Code MEQ]],"-",Tableau4[[#This Row],[Code d''option]],"-0",Tableau4[[#This Row],[Version du cours]])</f>
        <v>101-901-RE-65-01</v>
      </c>
      <c r="F135">
        <v>2</v>
      </c>
      <c r="G135" t="s">
        <v>42</v>
      </c>
      <c r="H135">
        <v>2</v>
      </c>
      <c r="I135">
        <v>1</v>
      </c>
      <c r="J135" s="4">
        <v>0.125</v>
      </c>
      <c r="K135">
        <v>180</v>
      </c>
      <c r="L135">
        <f t="shared" si="2"/>
        <v>360</v>
      </c>
    </row>
    <row r="136" spans="1:17" x14ac:dyDescent="0.25">
      <c r="A136">
        <v>8</v>
      </c>
      <c r="B136" t="s">
        <v>53</v>
      </c>
      <c r="C136">
        <v>65</v>
      </c>
      <c r="D136">
        <v>2</v>
      </c>
      <c r="E136" s="3" t="str">
        <f>_xlfn.CONCAT(Tableau4[[#This Row],[Code MEQ]],"-",Tableau4[[#This Row],[Code d''option]],"-0",Tableau4[[#This Row],[Version du cours]])</f>
        <v>109-103-MQ-65-02</v>
      </c>
      <c r="F136">
        <v>2</v>
      </c>
      <c r="G136" t="s">
        <v>50</v>
      </c>
      <c r="H136">
        <v>2</v>
      </c>
      <c r="I136">
        <v>1</v>
      </c>
      <c r="J136" s="4">
        <v>0.125</v>
      </c>
      <c r="K136">
        <v>180</v>
      </c>
      <c r="L136">
        <f t="shared" si="2"/>
        <v>360</v>
      </c>
    </row>
    <row r="137" spans="1:17" x14ac:dyDescent="0.25">
      <c r="A137">
        <v>8</v>
      </c>
      <c r="B137" t="s">
        <v>165</v>
      </c>
      <c r="C137">
        <v>70</v>
      </c>
      <c r="D137">
        <v>1</v>
      </c>
      <c r="E137" s="3" t="str">
        <f>_xlfn.CONCAT(Tableau4[[#This Row],[Code MEQ]],"-",Tableau4[[#This Row],[Code d''option]],"-0",Tableau4[[#This Row],[Version du cours]])</f>
        <v>201-015-50-70-01</v>
      </c>
      <c r="F137">
        <v>3</v>
      </c>
      <c r="G137" t="s">
        <v>42</v>
      </c>
      <c r="H137">
        <v>2</v>
      </c>
      <c r="I137">
        <v>1</v>
      </c>
      <c r="J137" s="4">
        <v>0.125</v>
      </c>
      <c r="K137">
        <v>180</v>
      </c>
      <c r="L137">
        <f t="shared" si="2"/>
        <v>360</v>
      </c>
    </row>
    <row r="138" spans="1:17" x14ac:dyDescent="0.25">
      <c r="A138">
        <v>8</v>
      </c>
      <c r="B138" t="s">
        <v>166</v>
      </c>
      <c r="C138">
        <v>70</v>
      </c>
      <c r="D138">
        <v>1</v>
      </c>
      <c r="E138" s="3" t="str">
        <f>_xlfn.CONCAT(Tableau4[[#This Row],[Code MEQ]],"-",Tableau4[[#This Row],[Code d''option]],"-0",Tableau4[[#This Row],[Version du cours]])</f>
        <v>201-015-FD-70-01</v>
      </c>
      <c r="F138">
        <v>2</v>
      </c>
      <c r="G138" t="s">
        <v>42</v>
      </c>
      <c r="H138">
        <v>2</v>
      </c>
      <c r="I138">
        <v>1</v>
      </c>
      <c r="J138" s="4">
        <v>0.125</v>
      </c>
      <c r="K138">
        <v>180</v>
      </c>
      <c r="L138">
        <f t="shared" si="2"/>
        <v>360</v>
      </c>
    </row>
    <row r="139" spans="1:17" x14ac:dyDescent="0.25">
      <c r="A139">
        <v>8</v>
      </c>
      <c r="B139" t="s">
        <v>139</v>
      </c>
      <c r="C139">
        <v>75</v>
      </c>
      <c r="D139">
        <v>1</v>
      </c>
      <c r="E139" s="3" t="str">
        <f>_xlfn.CONCAT(Tableau4[[#This Row],[Code MEQ]],"-",Tableau4[[#This Row],[Code d''option]],"-0",Tableau4[[#This Row],[Version du cours]])</f>
        <v>201-103-RE-75-01</v>
      </c>
      <c r="F139">
        <v>2</v>
      </c>
      <c r="G139" t="s">
        <v>42</v>
      </c>
      <c r="H139">
        <v>2</v>
      </c>
      <c r="I139">
        <v>1</v>
      </c>
      <c r="J139" s="4">
        <v>0.125</v>
      </c>
      <c r="K139">
        <v>180</v>
      </c>
      <c r="L139">
        <f t="shared" si="2"/>
        <v>360</v>
      </c>
    </row>
    <row r="140" spans="1:17" x14ac:dyDescent="0.25">
      <c r="B140" t="s">
        <v>167</v>
      </c>
      <c r="C140">
        <v>60</v>
      </c>
      <c r="D140">
        <v>4</v>
      </c>
      <c r="E140" s="3" t="str">
        <f>_xlfn.CONCAT(Tableau4[[#This Row],[Code MEQ]],"-",Tableau4[[#This Row],[Code d''option]],"-0",Tableau4[[#This Row],[Version du cours]])</f>
        <v>410-613-FD-60-04</v>
      </c>
      <c r="F140">
        <v>2</v>
      </c>
      <c r="G140" t="s">
        <v>42</v>
      </c>
      <c r="H140">
        <v>2</v>
      </c>
      <c r="I140">
        <v>5</v>
      </c>
      <c r="J140" s="4">
        <v>0.125</v>
      </c>
      <c r="K140">
        <v>180</v>
      </c>
      <c r="L140">
        <f t="shared" si="2"/>
        <v>360</v>
      </c>
      <c r="O140" t="s">
        <v>51</v>
      </c>
      <c r="P140" t="s">
        <v>51</v>
      </c>
      <c r="Q140" s="5" t="s">
        <v>168</v>
      </c>
    </row>
    <row r="141" spans="1:17" x14ac:dyDescent="0.25">
      <c r="A141">
        <v>8</v>
      </c>
      <c r="B141" t="s">
        <v>169</v>
      </c>
      <c r="C141">
        <v>10</v>
      </c>
      <c r="D141">
        <v>4</v>
      </c>
      <c r="E141" s="3" t="str">
        <f>_xlfn.CONCAT(Tableau4[[#This Row],[Code MEQ]],"-",Tableau4[[#This Row],[Code d''option]],"-0",Tableau4[[#This Row],[Version du cours]])</f>
        <v>201-404-FD-10-04</v>
      </c>
      <c r="F141">
        <v>2</v>
      </c>
      <c r="G141" t="s">
        <v>42</v>
      </c>
      <c r="H141">
        <v>2</v>
      </c>
      <c r="I141">
        <v>1</v>
      </c>
      <c r="J141" s="4">
        <v>0.125</v>
      </c>
      <c r="K141">
        <v>180</v>
      </c>
      <c r="L141">
        <f t="shared" si="2"/>
        <v>360</v>
      </c>
    </row>
    <row r="142" spans="1:17" x14ac:dyDescent="0.25">
      <c r="B142" t="s">
        <v>170</v>
      </c>
      <c r="C142">
        <v>60</v>
      </c>
      <c r="D142">
        <v>4</v>
      </c>
      <c r="E142" s="3" t="str">
        <f>_xlfn.CONCAT(Tableau4[[#This Row],[Code MEQ]],"-",Tableau4[[#This Row],[Code d''option]],"-0",Tableau4[[#This Row],[Version du cours]])</f>
        <v>410-625-FD-60-04</v>
      </c>
      <c r="F142">
        <v>2</v>
      </c>
      <c r="G142" t="s">
        <v>42</v>
      </c>
      <c r="H142">
        <v>2</v>
      </c>
      <c r="I142">
        <v>5</v>
      </c>
      <c r="J142" s="4">
        <v>0.125</v>
      </c>
      <c r="K142">
        <v>180</v>
      </c>
      <c r="L142">
        <f t="shared" si="2"/>
        <v>360</v>
      </c>
      <c r="O142" t="s">
        <v>51</v>
      </c>
      <c r="P142" t="s">
        <v>51</v>
      </c>
      <c r="Q142" s="5" t="s">
        <v>168</v>
      </c>
    </row>
    <row r="143" spans="1:17" x14ac:dyDescent="0.25">
      <c r="A143">
        <v>8</v>
      </c>
      <c r="B143" t="s">
        <v>171</v>
      </c>
      <c r="C143">
        <v>15</v>
      </c>
      <c r="D143">
        <v>1</v>
      </c>
      <c r="E143" s="3" t="str">
        <f>_xlfn.CONCAT(Tableau4[[#This Row],[Code MEQ]],"-",Tableau4[[#This Row],[Code d''option]],"-0",Tableau4[[#This Row],[Version du cours]])</f>
        <v>201-NYA-05-15-01</v>
      </c>
      <c r="F143">
        <v>2</v>
      </c>
      <c r="G143" t="s">
        <v>42</v>
      </c>
      <c r="H143">
        <v>2</v>
      </c>
      <c r="I143">
        <v>1</v>
      </c>
      <c r="J143" s="4">
        <v>0.125</v>
      </c>
      <c r="K143">
        <v>180</v>
      </c>
      <c r="L143">
        <f t="shared" si="2"/>
        <v>360</v>
      </c>
    </row>
    <row r="144" spans="1:17" x14ac:dyDescent="0.25">
      <c r="A144">
        <v>8</v>
      </c>
      <c r="B144" t="s">
        <v>171</v>
      </c>
      <c r="C144">
        <v>70</v>
      </c>
      <c r="D144">
        <v>2</v>
      </c>
      <c r="E144" s="3" t="str">
        <f>_xlfn.CONCAT(Tableau4[[#This Row],[Code MEQ]],"-",Tableau4[[#This Row],[Code d''option]],"-0",Tableau4[[#This Row],[Version du cours]])</f>
        <v>201-NYA-05-70-02</v>
      </c>
      <c r="F144">
        <v>2</v>
      </c>
      <c r="G144" t="s">
        <v>42</v>
      </c>
      <c r="H144">
        <v>2</v>
      </c>
      <c r="I144">
        <v>1</v>
      </c>
      <c r="J144" s="4">
        <v>0.125</v>
      </c>
      <c r="K144">
        <v>180</v>
      </c>
      <c r="L144">
        <f t="shared" si="2"/>
        <v>360</v>
      </c>
    </row>
    <row r="145" spans="1:17" x14ac:dyDescent="0.25">
      <c r="A145">
        <v>8</v>
      </c>
      <c r="B145" t="s">
        <v>171</v>
      </c>
      <c r="C145">
        <v>74</v>
      </c>
      <c r="D145">
        <v>2</v>
      </c>
      <c r="E145" s="3" t="str">
        <f>_xlfn.CONCAT(Tableau4[[#This Row],[Code MEQ]],"-",Tableau4[[#This Row],[Code d''option]],"-0",Tableau4[[#This Row],[Version du cours]])</f>
        <v>201-NYA-05-74-02</v>
      </c>
      <c r="F145">
        <v>2</v>
      </c>
      <c r="G145" t="s">
        <v>42</v>
      </c>
      <c r="H145">
        <v>2</v>
      </c>
      <c r="I145">
        <v>1</v>
      </c>
      <c r="J145" s="4">
        <v>0.125</v>
      </c>
      <c r="K145">
        <v>180</v>
      </c>
      <c r="L145">
        <f t="shared" si="2"/>
        <v>360</v>
      </c>
    </row>
    <row r="146" spans="1:17" x14ac:dyDescent="0.25">
      <c r="B146" t="s">
        <v>172</v>
      </c>
      <c r="C146">
        <v>60</v>
      </c>
      <c r="D146">
        <v>1</v>
      </c>
      <c r="E146" s="3" t="str">
        <f>_xlfn.CONCAT(Tableau4[[#This Row],[Code MEQ]],"-",Tableau4[[#This Row],[Code d''option]],"-0",Tableau4[[#This Row],[Version du cours]])</f>
        <v>410-654-FD-60-01</v>
      </c>
      <c r="F146">
        <v>2</v>
      </c>
      <c r="G146" t="s">
        <v>42</v>
      </c>
      <c r="H146">
        <v>2</v>
      </c>
      <c r="I146">
        <v>5</v>
      </c>
      <c r="J146" s="4">
        <v>0.125</v>
      </c>
      <c r="K146">
        <v>180</v>
      </c>
      <c r="L146">
        <f t="shared" si="2"/>
        <v>360</v>
      </c>
      <c r="O146" t="s">
        <v>51</v>
      </c>
      <c r="P146" t="s">
        <v>51</v>
      </c>
      <c r="Q146" s="5" t="s">
        <v>168</v>
      </c>
    </row>
    <row r="147" spans="1:17" x14ac:dyDescent="0.25">
      <c r="B147" t="s">
        <v>173</v>
      </c>
      <c r="C147">
        <v>60</v>
      </c>
      <c r="D147">
        <v>2</v>
      </c>
      <c r="E147" s="3" t="str">
        <f>_xlfn.CONCAT(Tableau4[[#This Row],[Code MEQ]],"-",Tableau4[[#This Row],[Code d''option]],"-0",Tableau4[[#This Row],[Version du cours]])</f>
        <v>410-664-FD-60-02</v>
      </c>
      <c r="F147">
        <v>2</v>
      </c>
      <c r="G147" t="s">
        <v>42</v>
      </c>
      <c r="H147">
        <v>2</v>
      </c>
      <c r="I147">
        <v>1</v>
      </c>
      <c r="J147" s="4">
        <v>0.125</v>
      </c>
      <c r="K147">
        <v>180</v>
      </c>
      <c r="L147">
        <f t="shared" si="2"/>
        <v>360</v>
      </c>
    </row>
    <row r="148" spans="1:17" x14ac:dyDescent="0.25">
      <c r="A148">
        <v>8</v>
      </c>
      <c r="B148" t="s">
        <v>174</v>
      </c>
      <c r="C148">
        <v>60</v>
      </c>
      <c r="D148">
        <v>3</v>
      </c>
      <c r="E148" s="3" t="str">
        <f>_xlfn.CONCAT(Tableau4[[#This Row],[Code MEQ]],"-",Tableau4[[#This Row],[Code d''option]],"-0",Tableau4[[#This Row],[Version du cours]])</f>
        <v>320-103-FD-60-03</v>
      </c>
      <c r="F148">
        <v>3</v>
      </c>
      <c r="G148" t="s">
        <v>42</v>
      </c>
      <c r="H148">
        <v>2</v>
      </c>
      <c r="I148">
        <v>1</v>
      </c>
      <c r="J148" s="4">
        <v>0.125</v>
      </c>
      <c r="K148">
        <v>180</v>
      </c>
      <c r="L148">
        <f t="shared" si="2"/>
        <v>360</v>
      </c>
    </row>
    <row r="149" spans="1:17" x14ac:dyDescent="0.25">
      <c r="A149">
        <v>11</v>
      </c>
      <c r="B149" t="s">
        <v>175</v>
      </c>
      <c r="C149">
        <v>10</v>
      </c>
      <c r="D149">
        <v>1</v>
      </c>
      <c r="E149" s="3" t="str">
        <f>_xlfn.CONCAT(Tableau4[[#This Row],[Code MEQ]],"-",Tableau4[[#This Row],[Code d''option]],"-0",Tableau4[[#This Row],[Version du cours]])</f>
        <v>412-763-RL-10-01</v>
      </c>
      <c r="F149">
        <v>2</v>
      </c>
      <c r="G149" t="s">
        <v>42</v>
      </c>
      <c r="H149">
        <v>2</v>
      </c>
      <c r="I149">
        <v>1</v>
      </c>
      <c r="J149" s="4">
        <v>0.125</v>
      </c>
      <c r="K149">
        <v>180</v>
      </c>
      <c r="L149">
        <f t="shared" si="2"/>
        <v>360</v>
      </c>
    </row>
    <row r="150" spans="1:17" x14ac:dyDescent="0.25">
      <c r="A150">
        <v>11</v>
      </c>
      <c r="B150" t="s">
        <v>175</v>
      </c>
      <c r="C150">
        <v>11</v>
      </c>
      <c r="D150">
        <v>1</v>
      </c>
      <c r="E150" s="3" t="str">
        <f>_xlfn.CONCAT(Tableau4[[#This Row],[Code MEQ]],"-",Tableau4[[#This Row],[Code d''option]],"-0",Tableau4[[#This Row],[Version du cours]])</f>
        <v>412-763-RL-11-01</v>
      </c>
      <c r="F150">
        <v>2</v>
      </c>
      <c r="G150" t="s">
        <v>42</v>
      </c>
      <c r="H150">
        <v>2</v>
      </c>
      <c r="I150">
        <v>1</v>
      </c>
      <c r="J150" s="4">
        <v>0.125</v>
      </c>
      <c r="K150">
        <v>180</v>
      </c>
      <c r="L150">
        <f t="shared" si="2"/>
        <v>360</v>
      </c>
    </row>
    <row r="151" spans="1:17" x14ac:dyDescent="0.25">
      <c r="B151" t="s">
        <v>176</v>
      </c>
      <c r="C151">
        <v>60</v>
      </c>
      <c r="D151">
        <v>4</v>
      </c>
      <c r="E151" s="3" t="str">
        <f>_xlfn.CONCAT(Tableau4[[#This Row],[Code MEQ]],"-",Tableau4[[#This Row],[Code d''option]],"-0",Tableau4[[#This Row],[Version du cours]])</f>
        <v>420-104-FD-60-04</v>
      </c>
      <c r="F151">
        <v>2</v>
      </c>
      <c r="G151" t="s">
        <v>42</v>
      </c>
      <c r="H151">
        <v>2</v>
      </c>
      <c r="I151">
        <v>5</v>
      </c>
      <c r="J151" s="4">
        <v>0.125</v>
      </c>
      <c r="K151">
        <v>180</v>
      </c>
      <c r="L151">
        <f t="shared" si="2"/>
        <v>360</v>
      </c>
      <c r="O151" t="s">
        <v>51</v>
      </c>
      <c r="P151" t="s">
        <v>51</v>
      </c>
      <c r="Q151" s="5" t="s">
        <v>168</v>
      </c>
    </row>
    <row r="152" spans="1:17" ht="30" x14ac:dyDescent="0.25">
      <c r="B152" t="s">
        <v>177</v>
      </c>
      <c r="C152">
        <v>60</v>
      </c>
      <c r="D152">
        <v>4</v>
      </c>
      <c r="E152" s="3" t="str">
        <f>_xlfn.CONCAT(Tableau4[[#This Row],[Code MEQ]],"-",Tableau4[[#This Row],[Code d''option]],"-0",Tableau4[[#This Row],[Version du cours]])</f>
        <v>420-105-FD-60-04</v>
      </c>
      <c r="F152">
        <v>2</v>
      </c>
      <c r="G152" t="s">
        <v>42</v>
      </c>
      <c r="H152">
        <v>2</v>
      </c>
      <c r="I152">
        <v>5</v>
      </c>
      <c r="J152" s="4">
        <v>0.125</v>
      </c>
      <c r="K152">
        <v>180</v>
      </c>
      <c r="L152">
        <f t="shared" si="2"/>
        <v>360</v>
      </c>
      <c r="O152" t="s">
        <v>51</v>
      </c>
      <c r="P152" t="s">
        <v>51</v>
      </c>
      <c r="Q152" s="7" t="s">
        <v>178</v>
      </c>
    </row>
    <row r="153" spans="1:17" x14ac:dyDescent="0.25">
      <c r="A153">
        <v>8</v>
      </c>
      <c r="B153" t="s">
        <v>174</v>
      </c>
      <c r="C153">
        <v>60</v>
      </c>
      <c r="D153">
        <v>4</v>
      </c>
      <c r="E153" s="3" t="str">
        <f>_xlfn.CONCAT(Tableau4[[#This Row],[Code MEQ]],"-",Tableau4[[#This Row],[Code d''option]],"-0",Tableau4[[#This Row],[Version du cours]])</f>
        <v>320-103-FD-60-04</v>
      </c>
      <c r="F153">
        <v>2</v>
      </c>
      <c r="G153" t="s">
        <v>42</v>
      </c>
      <c r="H153">
        <v>2</v>
      </c>
      <c r="I153">
        <v>1</v>
      </c>
      <c r="J153" s="4">
        <v>0.125</v>
      </c>
      <c r="K153">
        <v>180</v>
      </c>
      <c r="L153">
        <f t="shared" si="2"/>
        <v>360</v>
      </c>
    </row>
    <row r="154" spans="1:17" x14ac:dyDescent="0.25">
      <c r="A154">
        <v>8</v>
      </c>
      <c r="B154" t="s">
        <v>179</v>
      </c>
      <c r="C154">
        <v>65</v>
      </c>
      <c r="D154">
        <v>2</v>
      </c>
      <c r="E154" s="3" t="str">
        <f>_xlfn.CONCAT(Tableau4[[#This Row],[Code MEQ]],"-",Tableau4[[#This Row],[Code d''option]],"-0",Tableau4[[#This Row],[Version du cours]])</f>
        <v>345-102-MQ-65-02</v>
      </c>
      <c r="F154">
        <v>2</v>
      </c>
      <c r="G154" t="s">
        <v>42</v>
      </c>
      <c r="H154">
        <v>2</v>
      </c>
      <c r="I154">
        <v>1</v>
      </c>
      <c r="J154" s="4">
        <v>0.125</v>
      </c>
      <c r="K154">
        <v>180</v>
      </c>
      <c r="L154">
        <f t="shared" si="2"/>
        <v>360</v>
      </c>
    </row>
    <row r="155" spans="1:17" x14ac:dyDescent="0.25">
      <c r="A155">
        <v>8</v>
      </c>
      <c r="B155" t="s">
        <v>54</v>
      </c>
      <c r="C155">
        <v>65</v>
      </c>
      <c r="D155">
        <v>1</v>
      </c>
      <c r="E155" s="3" t="str">
        <f>_xlfn.CONCAT(Tableau4[[#This Row],[Code MEQ]],"-",Tableau4[[#This Row],[Code d''option]],"-0",Tableau4[[#This Row],[Version du cours]])</f>
        <v>410-014-FD-65-01</v>
      </c>
      <c r="F155">
        <v>2</v>
      </c>
      <c r="G155" t="s">
        <v>42</v>
      </c>
      <c r="H155">
        <v>2</v>
      </c>
      <c r="I155">
        <v>1</v>
      </c>
      <c r="J155" s="4">
        <v>0.125</v>
      </c>
      <c r="K155">
        <v>180</v>
      </c>
      <c r="L155">
        <f t="shared" si="2"/>
        <v>360</v>
      </c>
    </row>
    <row r="156" spans="1:17" x14ac:dyDescent="0.25">
      <c r="A156">
        <v>8</v>
      </c>
      <c r="B156" t="s">
        <v>180</v>
      </c>
      <c r="C156">
        <v>60</v>
      </c>
      <c r="D156">
        <v>2</v>
      </c>
      <c r="E156" s="3" t="str">
        <f>_xlfn.CONCAT(Tableau4[[#This Row],[Code MEQ]],"-",Tableau4[[#This Row],[Code d''option]],"-0",Tableau4[[#This Row],[Version du cours]])</f>
        <v>410-553-FD-60-02</v>
      </c>
      <c r="F156">
        <v>2</v>
      </c>
      <c r="G156" t="s">
        <v>42</v>
      </c>
      <c r="H156">
        <v>2</v>
      </c>
      <c r="I156">
        <v>1</v>
      </c>
      <c r="J156" s="4">
        <v>0.125</v>
      </c>
      <c r="K156">
        <v>180</v>
      </c>
      <c r="L156">
        <f t="shared" si="2"/>
        <v>360</v>
      </c>
    </row>
    <row r="157" spans="1:17" x14ac:dyDescent="0.25">
      <c r="A157">
        <v>8</v>
      </c>
      <c r="B157" t="s">
        <v>181</v>
      </c>
      <c r="C157">
        <v>65</v>
      </c>
      <c r="D157">
        <v>1</v>
      </c>
      <c r="E157" s="3" t="str">
        <f>_xlfn.CONCAT(Tableau4[[#This Row],[Code MEQ]],"-",Tableau4[[#This Row],[Code d''option]],"-0",Tableau4[[#This Row],[Version du cours]])</f>
        <v>603-101-MQ-65-01</v>
      </c>
      <c r="F157">
        <v>2</v>
      </c>
      <c r="G157" t="s">
        <v>42</v>
      </c>
      <c r="H157">
        <v>2</v>
      </c>
      <c r="I157">
        <v>1</v>
      </c>
      <c r="J157" s="4">
        <v>0.16666666666666666</v>
      </c>
      <c r="K157">
        <v>240</v>
      </c>
      <c r="L157">
        <f t="shared" si="2"/>
        <v>480</v>
      </c>
    </row>
    <row r="158" spans="1:17" x14ac:dyDescent="0.25">
      <c r="A158" t="s">
        <v>48</v>
      </c>
      <c r="B158" t="s">
        <v>153</v>
      </c>
      <c r="C158">
        <v>66</v>
      </c>
      <c r="D158">
        <v>1</v>
      </c>
      <c r="E158" s="3" t="str">
        <f>_xlfn.CONCAT(Tableau4[[#This Row],[Code MEQ]],"-",Tableau4[[#This Row],[Code d''option]],"-0",Tableau4[[#This Row],[Version du cours]])</f>
        <v>601-013-50-66-01</v>
      </c>
      <c r="F158">
        <v>3</v>
      </c>
      <c r="G158" t="s">
        <v>42</v>
      </c>
      <c r="H158">
        <v>2</v>
      </c>
      <c r="I158">
        <v>5</v>
      </c>
      <c r="J158" s="4">
        <v>0.14583333333333334</v>
      </c>
      <c r="K158">
        <v>210</v>
      </c>
      <c r="L158">
        <f t="shared" si="2"/>
        <v>420</v>
      </c>
      <c r="O158" t="s">
        <v>145</v>
      </c>
      <c r="P158" t="s">
        <v>145</v>
      </c>
      <c r="Q158" t="s">
        <v>182</v>
      </c>
    </row>
    <row r="159" spans="1:17" x14ac:dyDescent="0.25">
      <c r="A159">
        <v>8</v>
      </c>
      <c r="B159" t="s">
        <v>183</v>
      </c>
      <c r="C159">
        <v>65</v>
      </c>
      <c r="D159">
        <v>2</v>
      </c>
      <c r="E159" s="3" t="str">
        <f>_xlfn.CONCAT(Tableau4[[#This Row],[Code MEQ]],"-",Tableau4[[#This Row],[Code d''option]],"-0",Tableau4[[#This Row],[Version du cours]])</f>
        <v>603-102-MQ-65-02</v>
      </c>
      <c r="F159">
        <v>2</v>
      </c>
      <c r="G159" t="s">
        <v>42</v>
      </c>
      <c r="H159">
        <v>2</v>
      </c>
      <c r="I159">
        <v>1</v>
      </c>
      <c r="J159" s="4">
        <v>0.16666666666666666</v>
      </c>
      <c r="K159">
        <v>240</v>
      </c>
      <c r="L159">
        <f t="shared" si="2"/>
        <v>480</v>
      </c>
    </row>
    <row r="160" spans="1:17" x14ac:dyDescent="0.25">
      <c r="A160" t="s">
        <v>48</v>
      </c>
      <c r="B160" t="s">
        <v>154</v>
      </c>
      <c r="C160">
        <v>66</v>
      </c>
      <c r="D160">
        <v>1</v>
      </c>
      <c r="E160" s="3" t="str">
        <f>_xlfn.CONCAT(Tableau4[[#This Row],[Code MEQ]],"-",Tableau4[[#This Row],[Code d''option]],"-0",Tableau4[[#This Row],[Version du cours]])</f>
        <v>601-013-FD-66-01</v>
      </c>
      <c r="F160">
        <v>2</v>
      </c>
      <c r="G160" t="s">
        <v>42</v>
      </c>
      <c r="H160">
        <v>2</v>
      </c>
      <c r="I160">
        <v>5</v>
      </c>
      <c r="J160" s="4">
        <v>0.14583333333333334</v>
      </c>
      <c r="K160">
        <v>210</v>
      </c>
      <c r="L160">
        <f t="shared" si="2"/>
        <v>420</v>
      </c>
      <c r="O160" t="s">
        <v>145</v>
      </c>
      <c r="P160" t="s">
        <v>145</v>
      </c>
      <c r="Q160" t="s">
        <v>182</v>
      </c>
    </row>
    <row r="161" spans="1:17" x14ac:dyDescent="0.25">
      <c r="A161">
        <v>8</v>
      </c>
      <c r="B161" t="s">
        <v>184</v>
      </c>
      <c r="C161">
        <v>60</v>
      </c>
      <c r="D161">
        <v>1</v>
      </c>
      <c r="E161" s="3" t="str">
        <f>_xlfn.CONCAT(Tableau4[[#This Row],[Code MEQ]],"-",Tableau4[[#This Row],[Code d''option]],"-0",Tableau4[[#This Row],[Version du cours]])</f>
        <v>604-101-MQ-60-01</v>
      </c>
      <c r="F161">
        <v>2</v>
      </c>
      <c r="G161" t="s">
        <v>50</v>
      </c>
      <c r="H161">
        <v>2</v>
      </c>
      <c r="I161">
        <v>1</v>
      </c>
      <c r="J161" s="4">
        <v>0.125</v>
      </c>
      <c r="K161">
        <v>180</v>
      </c>
      <c r="L161">
        <f t="shared" si="2"/>
        <v>360</v>
      </c>
    </row>
    <row r="162" spans="1:17" x14ac:dyDescent="0.25">
      <c r="A162">
        <v>8</v>
      </c>
      <c r="B162" t="s">
        <v>185</v>
      </c>
      <c r="C162">
        <v>60</v>
      </c>
      <c r="D162">
        <v>1</v>
      </c>
      <c r="E162" s="3" t="str">
        <f>_xlfn.CONCAT(Tableau4[[#This Row],[Code MEQ]],"-",Tableau4[[#This Row],[Code d''option]],"-0",Tableau4[[#This Row],[Version du cours]])</f>
        <v>604-303-FD-60-01</v>
      </c>
      <c r="F162">
        <v>2</v>
      </c>
      <c r="G162" t="s">
        <v>50</v>
      </c>
      <c r="H162">
        <v>2</v>
      </c>
      <c r="I162">
        <v>1</v>
      </c>
      <c r="J162" s="4">
        <v>0.125</v>
      </c>
      <c r="K162">
        <v>180</v>
      </c>
      <c r="L162">
        <f t="shared" si="2"/>
        <v>360</v>
      </c>
    </row>
    <row r="163" spans="1:17" x14ac:dyDescent="0.25">
      <c r="A163">
        <v>8</v>
      </c>
      <c r="B163" t="s">
        <v>186</v>
      </c>
      <c r="C163">
        <v>60</v>
      </c>
      <c r="D163">
        <v>1</v>
      </c>
      <c r="E163" s="3" t="str">
        <f>_xlfn.CONCAT(Tableau4[[#This Row],[Code MEQ]],"-",Tableau4[[#This Row],[Code d''option]],"-0",Tableau4[[#This Row],[Version du cours]])</f>
        <v>607-FPG-03-60-01</v>
      </c>
      <c r="F163">
        <v>2</v>
      </c>
      <c r="G163" t="s">
        <v>50</v>
      </c>
      <c r="H163">
        <v>2</v>
      </c>
      <c r="I163">
        <v>1</v>
      </c>
      <c r="J163" s="4">
        <v>0.10416666666666667</v>
      </c>
      <c r="K163">
        <v>150</v>
      </c>
      <c r="L163">
        <f t="shared" si="2"/>
        <v>300</v>
      </c>
    </row>
    <row r="164" spans="1:17" x14ac:dyDescent="0.25">
      <c r="A164">
        <v>8</v>
      </c>
      <c r="B164" t="s">
        <v>187</v>
      </c>
      <c r="C164">
        <v>60</v>
      </c>
      <c r="D164">
        <v>1</v>
      </c>
      <c r="E164" s="3" t="str">
        <f>_xlfn.CONCAT(Tableau4[[#This Row],[Code MEQ]],"-",Tableau4[[#This Row],[Code d''option]],"-0",Tableau4[[#This Row],[Version du cours]])</f>
        <v>608-FPF-03-60-01</v>
      </c>
      <c r="F164">
        <v>2</v>
      </c>
      <c r="G164" t="s">
        <v>50</v>
      </c>
      <c r="H164">
        <v>2</v>
      </c>
      <c r="I164">
        <v>1</v>
      </c>
      <c r="J164" s="4">
        <v>0.125</v>
      </c>
      <c r="K164">
        <v>180</v>
      </c>
      <c r="L164">
        <f t="shared" si="2"/>
        <v>360</v>
      </c>
      <c r="Q164" s="5" t="s">
        <v>188</v>
      </c>
    </row>
    <row r="165" spans="1:17" x14ac:dyDescent="0.25">
      <c r="A165">
        <v>9</v>
      </c>
      <c r="B165" t="s">
        <v>78</v>
      </c>
      <c r="C165">
        <v>75</v>
      </c>
      <c r="D165">
        <v>2</v>
      </c>
      <c r="E165" s="3" t="str">
        <f>_xlfn.CONCAT(Tableau4[[#This Row],[Code MEQ]],"-",Tableau4[[#This Row],[Code d''option]],"-0",Tableau4[[#This Row],[Version du cours]])</f>
        <v>201-105-RE-75-02</v>
      </c>
      <c r="F165">
        <v>2</v>
      </c>
      <c r="G165" t="s">
        <v>42</v>
      </c>
      <c r="H165">
        <v>2</v>
      </c>
      <c r="I165">
        <v>1</v>
      </c>
      <c r="J165" s="4">
        <v>0.125</v>
      </c>
      <c r="K165">
        <v>180</v>
      </c>
      <c r="L165">
        <f t="shared" si="2"/>
        <v>360</v>
      </c>
    </row>
    <row r="166" spans="1:17" x14ac:dyDescent="0.25">
      <c r="A166">
        <v>9</v>
      </c>
      <c r="B166" t="s">
        <v>189</v>
      </c>
      <c r="C166">
        <v>10</v>
      </c>
      <c r="D166">
        <v>1</v>
      </c>
      <c r="E166" s="3" t="str">
        <f>_xlfn.CONCAT(Tableau4[[#This Row],[Code MEQ]],"-",Tableau4[[#This Row],[Code d''option]],"-0",Tableau4[[#This Row],[Version du cours]])</f>
        <v>201-302-FD-10-01</v>
      </c>
      <c r="F166">
        <v>2</v>
      </c>
      <c r="G166" t="s">
        <v>42</v>
      </c>
      <c r="H166">
        <v>2</v>
      </c>
      <c r="I166">
        <v>1</v>
      </c>
      <c r="J166" s="4">
        <v>0.125</v>
      </c>
      <c r="K166">
        <v>180</v>
      </c>
      <c r="L166">
        <f t="shared" si="2"/>
        <v>360</v>
      </c>
    </row>
    <row r="167" spans="1:17" x14ac:dyDescent="0.25">
      <c r="A167">
        <v>9</v>
      </c>
      <c r="B167" t="s">
        <v>174</v>
      </c>
      <c r="C167">
        <v>65</v>
      </c>
      <c r="D167">
        <v>1</v>
      </c>
      <c r="E167" s="3" t="str">
        <f>_xlfn.CONCAT(Tableau4[[#This Row],[Code MEQ]],"-",Tableau4[[#This Row],[Code d''option]],"-0",Tableau4[[#This Row],[Version du cours]])</f>
        <v>320-103-FD-65-01</v>
      </c>
      <c r="F167">
        <v>2</v>
      </c>
      <c r="G167" t="s">
        <v>42</v>
      </c>
      <c r="H167">
        <v>2</v>
      </c>
      <c r="I167">
        <v>1</v>
      </c>
      <c r="J167" s="4">
        <v>0.125</v>
      </c>
      <c r="K167">
        <v>180</v>
      </c>
      <c r="L167">
        <f t="shared" si="2"/>
        <v>360</v>
      </c>
    </row>
    <row r="168" spans="1:17" x14ac:dyDescent="0.25">
      <c r="A168">
        <v>9</v>
      </c>
      <c r="B168" t="s">
        <v>72</v>
      </c>
      <c r="C168">
        <v>65</v>
      </c>
      <c r="D168">
        <v>3</v>
      </c>
      <c r="E168" s="3" t="str">
        <f>_xlfn.CONCAT(Tableau4[[#This Row],[Code MEQ]],"-",Tableau4[[#This Row],[Code d''option]],"-0",Tableau4[[#This Row],[Version du cours]])</f>
        <v>360-300-RE-65-03</v>
      </c>
      <c r="F168">
        <v>2</v>
      </c>
      <c r="G168" t="s">
        <v>42</v>
      </c>
      <c r="H168">
        <v>2</v>
      </c>
      <c r="I168">
        <v>1</v>
      </c>
      <c r="J168" s="4">
        <v>0.125</v>
      </c>
      <c r="K168">
        <v>180</v>
      </c>
      <c r="L168">
        <f t="shared" si="2"/>
        <v>360</v>
      </c>
    </row>
    <row r="169" spans="1:17" x14ac:dyDescent="0.25">
      <c r="A169">
        <v>9</v>
      </c>
      <c r="B169" t="s">
        <v>98</v>
      </c>
      <c r="C169">
        <v>65</v>
      </c>
      <c r="D169">
        <v>1</v>
      </c>
      <c r="E169" s="3" t="str">
        <f>_xlfn.CONCAT(Tableau4[[#This Row],[Code MEQ]],"-",Tableau4[[#This Row],[Code d''option]],"-0",Tableau4[[#This Row],[Version du cours]])</f>
        <v>360-FDR-FD-65-01</v>
      </c>
      <c r="F169">
        <v>2</v>
      </c>
      <c r="G169" t="s">
        <v>42</v>
      </c>
      <c r="H169">
        <v>2</v>
      </c>
      <c r="I169">
        <v>1</v>
      </c>
      <c r="J169" s="4">
        <v>0.125</v>
      </c>
      <c r="K169">
        <v>180</v>
      </c>
      <c r="L169">
        <f t="shared" si="2"/>
        <v>360</v>
      </c>
    </row>
    <row r="170" spans="1:17" x14ac:dyDescent="0.25">
      <c r="A170">
        <v>9</v>
      </c>
      <c r="B170" t="s">
        <v>99</v>
      </c>
      <c r="C170">
        <v>65</v>
      </c>
      <c r="D170">
        <v>1</v>
      </c>
      <c r="E170" s="3" t="str">
        <f>_xlfn.CONCAT(Tableau4[[#This Row],[Code MEQ]],"-",Tableau4[[#This Row],[Code d''option]],"-0",Tableau4[[#This Row],[Version du cours]])</f>
        <v>383-920-RE-65-01</v>
      </c>
      <c r="F170">
        <v>2</v>
      </c>
      <c r="G170" t="s">
        <v>42</v>
      </c>
      <c r="H170">
        <v>2</v>
      </c>
      <c r="I170">
        <v>1</v>
      </c>
      <c r="J170" s="4">
        <v>0.125</v>
      </c>
      <c r="K170">
        <v>180</v>
      </c>
      <c r="L170">
        <f t="shared" si="2"/>
        <v>360</v>
      </c>
    </row>
    <row r="171" spans="1:17" x14ac:dyDescent="0.25">
      <c r="A171">
        <v>9</v>
      </c>
      <c r="B171" t="s">
        <v>125</v>
      </c>
      <c r="C171">
        <v>65</v>
      </c>
      <c r="D171">
        <v>1</v>
      </c>
      <c r="E171" s="3" t="str">
        <f>_xlfn.CONCAT(Tableau4[[#This Row],[Code MEQ]],"-",Tableau4[[#This Row],[Code d''option]],"-0",Tableau4[[#This Row],[Version du cours]])</f>
        <v>385-103-FD-65-01</v>
      </c>
      <c r="F171">
        <v>2</v>
      </c>
      <c r="G171" t="s">
        <v>42</v>
      </c>
      <c r="H171">
        <v>2</v>
      </c>
      <c r="I171">
        <v>1</v>
      </c>
      <c r="J171" s="4">
        <v>0.125</v>
      </c>
      <c r="K171">
        <v>180</v>
      </c>
      <c r="L171">
        <f t="shared" si="2"/>
        <v>360</v>
      </c>
    </row>
    <row r="172" spans="1:17" x14ac:dyDescent="0.25">
      <c r="A172">
        <v>9</v>
      </c>
      <c r="B172" t="s">
        <v>190</v>
      </c>
      <c r="C172">
        <v>60</v>
      </c>
      <c r="D172">
        <v>1</v>
      </c>
      <c r="E172" s="3" t="str">
        <f>_xlfn.CONCAT(Tableau4[[#This Row],[Code MEQ]],"-",Tableau4[[#This Row],[Code d''option]],"-0",Tableau4[[#This Row],[Version du cours]])</f>
        <v>410-323-FD-60-01</v>
      </c>
      <c r="F172">
        <v>2</v>
      </c>
      <c r="G172" t="s">
        <v>42</v>
      </c>
      <c r="H172">
        <v>2</v>
      </c>
      <c r="I172">
        <v>1</v>
      </c>
      <c r="J172" s="4">
        <v>0.125</v>
      </c>
      <c r="K172">
        <v>180</v>
      </c>
      <c r="L172">
        <f t="shared" si="2"/>
        <v>360</v>
      </c>
    </row>
    <row r="173" spans="1:17" x14ac:dyDescent="0.25">
      <c r="A173">
        <v>9</v>
      </c>
      <c r="B173" t="s">
        <v>191</v>
      </c>
      <c r="C173">
        <v>10</v>
      </c>
      <c r="D173">
        <v>1</v>
      </c>
      <c r="E173" s="3" t="str">
        <f>_xlfn.CONCAT(Tableau4[[#This Row],[Code MEQ]],"-",Tableau4[[#This Row],[Code d''option]],"-0",Tableau4[[#This Row],[Version du cours]])</f>
        <v>410-410-FD-10-01</v>
      </c>
      <c r="F173">
        <v>2</v>
      </c>
      <c r="G173" t="s">
        <v>42</v>
      </c>
      <c r="H173">
        <v>2</v>
      </c>
      <c r="I173">
        <v>1</v>
      </c>
      <c r="J173" s="4">
        <v>0.125</v>
      </c>
      <c r="K173">
        <v>180</v>
      </c>
      <c r="L173">
        <f t="shared" si="2"/>
        <v>360</v>
      </c>
    </row>
    <row r="174" spans="1:17" x14ac:dyDescent="0.25">
      <c r="A174">
        <v>9</v>
      </c>
      <c r="B174" t="s">
        <v>192</v>
      </c>
      <c r="C174">
        <v>60</v>
      </c>
      <c r="D174">
        <v>2</v>
      </c>
      <c r="E174" s="3" t="str">
        <f>_xlfn.CONCAT(Tableau4[[#This Row],[Code MEQ]],"-",Tableau4[[#This Row],[Code d''option]],"-0",Tableau4[[#This Row],[Version du cours]])</f>
        <v>410-413-FD-60-02</v>
      </c>
      <c r="F174">
        <v>2</v>
      </c>
      <c r="G174" t="s">
        <v>42</v>
      </c>
      <c r="H174">
        <v>2</v>
      </c>
      <c r="I174">
        <v>1</v>
      </c>
      <c r="J174" s="4">
        <v>0.125</v>
      </c>
      <c r="K174">
        <v>180</v>
      </c>
      <c r="L174">
        <f t="shared" si="2"/>
        <v>360</v>
      </c>
      <c r="O174" t="s">
        <v>51</v>
      </c>
      <c r="P174" t="s">
        <v>193</v>
      </c>
      <c r="Q174" t="s">
        <v>45</v>
      </c>
    </row>
    <row r="175" spans="1:17" x14ac:dyDescent="0.25">
      <c r="A175">
        <v>9</v>
      </c>
      <c r="B175" t="s">
        <v>194</v>
      </c>
      <c r="C175">
        <v>80</v>
      </c>
      <c r="D175">
        <v>1</v>
      </c>
      <c r="E175" s="3" t="str">
        <f>_xlfn.CONCAT(Tableau4[[#This Row],[Code MEQ]],"-",Tableau4[[#This Row],[Code d''option]],"-0",Tableau4[[#This Row],[Version du cours]])</f>
        <v>410-430-FD-80-01</v>
      </c>
      <c r="F175">
        <v>2</v>
      </c>
      <c r="G175" t="s">
        <v>42</v>
      </c>
      <c r="H175">
        <v>2</v>
      </c>
      <c r="I175">
        <v>1</v>
      </c>
      <c r="J175" s="4">
        <v>0.125</v>
      </c>
      <c r="K175">
        <v>180</v>
      </c>
      <c r="L175">
        <f t="shared" si="2"/>
        <v>360</v>
      </c>
    </row>
    <row r="176" spans="1:17" x14ac:dyDescent="0.25">
      <c r="B176" t="s">
        <v>195</v>
      </c>
      <c r="C176">
        <v>65</v>
      </c>
      <c r="D176">
        <v>3</v>
      </c>
      <c r="E176" s="3" t="str">
        <f>_xlfn.CONCAT(Tableau4[[#This Row],[Code MEQ]],"-",Tableau4[[#This Row],[Code d''option]],"-0",Tableau4[[#This Row],[Version du cours]])</f>
        <v>602-101-MQ-65-03</v>
      </c>
      <c r="F176">
        <v>2</v>
      </c>
      <c r="G176" t="s">
        <v>42</v>
      </c>
      <c r="H176">
        <v>2</v>
      </c>
      <c r="I176">
        <v>5</v>
      </c>
      <c r="J176" s="8">
        <v>0.1875</v>
      </c>
      <c r="K176" s="5">
        <v>135</v>
      </c>
      <c r="L176">
        <f t="shared" si="2"/>
        <v>270</v>
      </c>
      <c r="O176" t="s">
        <v>51</v>
      </c>
      <c r="P176" t="s">
        <v>51</v>
      </c>
      <c r="Q176" s="5" t="s">
        <v>196</v>
      </c>
    </row>
    <row r="177" spans="1:12" x14ac:dyDescent="0.25">
      <c r="A177">
        <v>9</v>
      </c>
      <c r="B177" t="s">
        <v>197</v>
      </c>
      <c r="C177">
        <v>10</v>
      </c>
      <c r="D177">
        <v>1</v>
      </c>
      <c r="E177" s="3" t="str">
        <f>_xlfn.CONCAT(Tableau4[[#This Row],[Code MEQ]],"-",Tableau4[[#This Row],[Code d''option]],"-0",Tableau4[[#This Row],[Version du cours]])</f>
        <v>410-501-FD-10-01</v>
      </c>
      <c r="F177">
        <v>2</v>
      </c>
      <c r="G177" t="s">
        <v>42</v>
      </c>
      <c r="H177">
        <v>2</v>
      </c>
      <c r="I177">
        <v>1</v>
      </c>
      <c r="J177" s="4">
        <v>0.125</v>
      </c>
      <c r="K177">
        <v>180</v>
      </c>
      <c r="L177">
        <f t="shared" si="2"/>
        <v>360</v>
      </c>
    </row>
    <row r="178" spans="1:12" x14ac:dyDescent="0.25">
      <c r="A178">
        <v>9</v>
      </c>
      <c r="B178" t="s">
        <v>198</v>
      </c>
      <c r="C178">
        <v>60</v>
      </c>
      <c r="D178">
        <v>2</v>
      </c>
      <c r="E178" s="3" t="str">
        <f>_xlfn.CONCAT(Tableau4[[#This Row],[Code MEQ]],"-",Tableau4[[#This Row],[Code d''option]],"-0",Tableau4[[#This Row],[Version du cours]])</f>
        <v>410-604-FD-60-02</v>
      </c>
      <c r="F178">
        <v>2</v>
      </c>
      <c r="G178" t="s">
        <v>42</v>
      </c>
      <c r="H178">
        <v>2</v>
      </c>
      <c r="I178">
        <v>1</v>
      </c>
      <c r="J178" s="4">
        <v>0.125</v>
      </c>
      <c r="K178">
        <v>180</v>
      </c>
      <c r="L178">
        <f t="shared" si="2"/>
        <v>360</v>
      </c>
    </row>
    <row r="179" spans="1:12" x14ac:dyDescent="0.25">
      <c r="A179">
        <v>9</v>
      </c>
      <c r="B179" t="s">
        <v>199</v>
      </c>
      <c r="C179">
        <v>70</v>
      </c>
      <c r="D179">
        <v>1</v>
      </c>
      <c r="E179" s="3" t="str">
        <f>_xlfn.CONCAT(Tableau4[[#This Row],[Code MEQ]],"-",Tableau4[[#This Row],[Code d''option]],"-0",Tableau4[[#This Row],[Version du cours]])</f>
        <v>410-644-FD-70-01</v>
      </c>
      <c r="F179">
        <v>2</v>
      </c>
      <c r="G179" t="s">
        <v>42</v>
      </c>
      <c r="H179">
        <v>2</v>
      </c>
      <c r="I179">
        <v>1</v>
      </c>
      <c r="J179" s="4">
        <v>0.125</v>
      </c>
      <c r="K179">
        <v>180</v>
      </c>
      <c r="L179">
        <f t="shared" si="2"/>
        <v>360</v>
      </c>
    </row>
    <row r="180" spans="1:12" x14ac:dyDescent="0.25">
      <c r="A180">
        <v>9</v>
      </c>
      <c r="B180" t="s">
        <v>151</v>
      </c>
      <c r="C180">
        <v>65</v>
      </c>
      <c r="D180">
        <v>2</v>
      </c>
      <c r="E180" s="3" t="str">
        <f>_xlfn.CONCAT(Tableau4[[#This Row],[Code MEQ]],"-",Tableau4[[#This Row],[Code d''option]],"-0",Tableau4[[#This Row],[Version du cours]])</f>
        <v>504-FPH-03-65-02</v>
      </c>
      <c r="F180">
        <v>3</v>
      </c>
      <c r="G180" t="s">
        <v>42</v>
      </c>
      <c r="H180">
        <v>2</v>
      </c>
      <c r="I180">
        <v>1</v>
      </c>
      <c r="J180" s="4">
        <v>0.125</v>
      </c>
      <c r="K180">
        <v>180</v>
      </c>
      <c r="L180">
        <f t="shared" si="2"/>
        <v>360</v>
      </c>
    </row>
    <row r="181" spans="1:12" x14ac:dyDescent="0.25">
      <c r="A181">
        <v>9</v>
      </c>
      <c r="B181" t="s">
        <v>151</v>
      </c>
      <c r="C181">
        <v>65</v>
      </c>
      <c r="D181">
        <v>3</v>
      </c>
      <c r="E181" s="3" t="str">
        <f>_xlfn.CONCAT(Tableau4[[#This Row],[Code MEQ]],"-",Tableau4[[#This Row],[Code d''option]],"-0",Tableau4[[#This Row],[Version du cours]])</f>
        <v>504-FPH-03-65-03</v>
      </c>
      <c r="F181">
        <v>2</v>
      </c>
      <c r="G181" t="s">
        <v>42</v>
      </c>
      <c r="H181">
        <v>2</v>
      </c>
      <c r="I181">
        <v>1</v>
      </c>
      <c r="J181" s="4">
        <v>0.125</v>
      </c>
      <c r="K181">
        <v>180</v>
      </c>
      <c r="L181">
        <f t="shared" si="2"/>
        <v>360</v>
      </c>
    </row>
    <row r="182" spans="1:12" x14ac:dyDescent="0.25">
      <c r="A182">
        <v>9</v>
      </c>
      <c r="B182" t="s">
        <v>195</v>
      </c>
      <c r="C182">
        <v>65</v>
      </c>
      <c r="D182">
        <v>2</v>
      </c>
      <c r="E182" s="3" t="str">
        <f>_xlfn.CONCAT(Tableau4[[#This Row],[Code MEQ]],"-",Tableau4[[#This Row],[Code d''option]],"-0",Tableau4[[#This Row],[Version du cours]])</f>
        <v>602-101-MQ-65-02</v>
      </c>
      <c r="F182">
        <v>3</v>
      </c>
      <c r="G182" t="s">
        <v>50</v>
      </c>
      <c r="H182">
        <v>2</v>
      </c>
      <c r="I182">
        <v>1</v>
      </c>
      <c r="J182" s="4">
        <v>0.10416666666666667</v>
      </c>
      <c r="K182">
        <v>150</v>
      </c>
      <c r="L182">
        <f t="shared" si="2"/>
        <v>300</v>
      </c>
    </row>
    <row r="183" spans="1:12" x14ac:dyDescent="0.25">
      <c r="A183">
        <v>9</v>
      </c>
      <c r="B183" t="s">
        <v>200</v>
      </c>
      <c r="C183">
        <v>60</v>
      </c>
      <c r="D183">
        <v>1</v>
      </c>
      <c r="E183" s="3" t="str">
        <f>_xlfn.CONCAT(Tableau4[[#This Row],[Code MEQ]],"-",Tableau4[[#This Row],[Code d''option]],"-0",Tableau4[[#This Row],[Version du cours]])</f>
        <v>604-002-FD-60-01</v>
      </c>
      <c r="F183">
        <v>2</v>
      </c>
      <c r="G183" t="s">
        <v>50</v>
      </c>
      <c r="H183">
        <v>2</v>
      </c>
      <c r="I183">
        <v>1</v>
      </c>
      <c r="J183" s="4">
        <v>0.125</v>
      </c>
      <c r="K183">
        <v>180</v>
      </c>
      <c r="L183">
        <f t="shared" si="2"/>
        <v>360</v>
      </c>
    </row>
    <row r="184" spans="1:12" x14ac:dyDescent="0.25">
      <c r="A184" t="s">
        <v>48</v>
      </c>
      <c r="B184" t="s">
        <v>201</v>
      </c>
      <c r="C184">
        <v>64</v>
      </c>
      <c r="D184">
        <v>1</v>
      </c>
      <c r="E184" s="3" t="str">
        <f>_xlfn.CONCAT(Tableau4[[#This Row],[Code MEQ]],"-",Tableau4[[#This Row],[Code d''option]],"-0",Tableau4[[#This Row],[Version du cours]])</f>
        <v>604-002-50-64-01</v>
      </c>
      <c r="F184">
        <v>3</v>
      </c>
      <c r="G184" t="s">
        <v>50</v>
      </c>
      <c r="H184">
        <v>2</v>
      </c>
      <c r="I184">
        <v>1</v>
      </c>
      <c r="J184" s="4">
        <v>0.125</v>
      </c>
      <c r="K184">
        <v>180</v>
      </c>
      <c r="L184">
        <f t="shared" si="2"/>
        <v>360</v>
      </c>
    </row>
    <row r="185" spans="1:12" x14ac:dyDescent="0.25">
      <c r="A185">
        <v>9</v>
      </c>
      <c r="B185" t="s">
        <v>200</v>
      </c>
      <c r="C185">
        <v>64</v>
      </c>
      <c r="D185">
        <v>1</v>
      </c>
      <c r="E185" s="3" t="str">
        <f>_xlfn.CONCAT(Tableau4[[#This Row],[Code MEQ]],"-",Tableau4[[#This Row],[Code d''option]],"-0",Tableau4[[#This Row],[Version du cours]])</f>
        <v>604-002-FD-64-01</v>
      </c>
      <c r="F185">
        <v>3</v>
      </c>
      <c r="G185" t="s">
        <v>50</v>
      </c>
      <c r="H185">
        <v>2</v>
      </c>
      <c r="I185">
        <v>1</v>
      </c>
      <c r="J185" s="4">
        <v>0.125</v>
      </c>
      <c r="K185">
        <v>180</v>
      </c>
      <c r="L185">
        <f t="shared" si="2"/>
        <v>360</v>
      </c>
    </row>
    <row r="186" spans="1:12" x14ac:dyDescent="0.25">
      <c r="A186">
        <v>9</v>
      </c>
      <c r="B186" t="s">
        <v>202</v>
      </c>
      <c r="C186">
        <v>80</v>
      </c>
      <c r="D186">
        <v>2</v>
      </c>
      <c r="E186" s="3" t="str">
        <f>_xlfn.CONCAT(Tableau4[[#This Row],[Code MEQ]],"-",Tableau4[[#This Row],[Code d''option]],"-0",Tableau4[[#This Row],[Version du cours]])</f>
        <v>841-CAD-01-80-02</v>
      </c>
      <c r="F186">
        <v>2</v>
      </c>
      <c r="G186" t="s">
        <v>42</v>
      </c>
      <c r="H186">
        <v>2</v>
      </c>
      <c r="I186">
        <v>1</v>
      </c>
      <c r="J186" s="4">
        <v>0.125</v>
      </c>
      <c r="K186">
        <v>180</v>
      </c>
      <c r="L186">
        <f t="shared" si="2"/>
        <v>360</v>
      </c>
    </row>
    <row r="187" spans="1:12" x14ac:dyDescent="0.25">
      <c r="A187">
        <v>10</v>
      </c>
      <c r="B187" t="s">
        <v>80</v>
      </c>
      <c r="C187">
        <v>65</v>
      </c>
      <c r="D187">
        <v>1</v>
      </c>
      <c r="E187" s="3" t="str">
        <f>_xlfn.CONCAT(Tableau4[[#This Row],[Code MEQ]],"-",Tableau4[[#This Row],[Code d''option]],"-0",Tableau4[[#This Row],[Version du cours]])</f>
        <v>203-FPG-03-65-01</v>
      </c>
      <c r="F187">
        <v>2</v>
      </c>
      <c r="G187" t="s">
        <v>42</v>
      </c>
      <c r="H187">
        <v>2</v>
      </c>
      <c r="I187">
        <v>1</v>
      </c>
      <c r="J187" s="4">
        <v>0.125</v>
      </c>
      <c r="K187">
        <v>180</v>
      </c>
      <c r="L187">
        <f t="shared" si="2"/>
        <v>360</v>
      </c>
    </row>
    <row r="188" spans="1:12" x14ac:dyDescent="0.25">
      <c r="A188">
        <v>10</v>
      </c>
      <c r="B188" t="s">
        <v>111</v>
      </c>
      <c r="C188">
        <v>65</v>
      </c>
      <c r="D188">
        <v>1</v>
      </c>
      <c r="E188" s="3" t="str">
        <f>_xlfn.CONCAT(Tableau4[[#This Row],[Code MEQ]],"-",Tableau4[[#This Row],[Code d''option]],"-0",Tableau4[[#This Row],[Version du cours]])</f>
        <v>330-910-RE-65-01</v>
      </c>
      <c r="F188">
        <v>2</v>
      </c>
      <c r="G188" t="s">
        <v>42</v>
      </c>
      <c r="H188">
        <v>2</v>
      </c>
      <c r="I188">
        <v>1</v>
      </c>
      <c r="J188" s="4">
        <v>0.125</v>
      </c>
      <c r="K188">
        <v>180</v>
      </c>
      <c r="L188">
        <f t="shared" si="2"/>
        <v>360</v>
      </c>
    </row>
    <row r="189" spans="1:12" x14ac:dyDescent="0.25">
      <c r="A189">
        <v>10</v>
      </c>
      <c r="B189" t="s">
        <v>124</v>
      </c>
      <c r="C189">
        <v>55</v>
      </c>
      <c r="D189">
        <v>1</v>
      </c>
      <c r="E189" s="3" t="str">
        <f>_xlfn.CONCAT(Tableau4[[#This Row],[Code MEQ]],"-",Tableau4[[#This Row],[Code d''option]],"-0",Tableau4[[#This Row],[Version du cours]])</f>
        <v>383-303-FD-55-01</v>
      </c>
      <c r="F189">
        <v>2</v>
      </c>
      <c r="G189" t="s">
        <v>42</v>
      </c>
      <c r="H189">
        <v>2</v>
      </c>
      <c r="I189">
        <v>1</v>
      </c>
      <c r="J189" s="4">
        <v>0.125</v>
      </c>
      <c r="K189">
        <v>180</v>
      </c>
      <c r="L189">
        <f t="shared" si="2"/>
        <v>360</v>
      </c>
    </row>
    <row r="190" spans="1:12" x14ac:dyDescent="0.25">
      <c r="A190">
        <v>10</v>
      </c>
      <c r="B190" t="s">
        <v>127</v>
      </c>
      <c r="C190">
        <v>60</v>
      </c>
      <c r="D190">
        <v>1</v>
      </c>
      <c r="E190" s="3" t="str">
        <f>_xlfn.CONCAT(Tableau4[[#This Row],[Code MEQ]],"-",Tableau4[[#This Row],[Code d''option]],"-0",Tableau4[[#This Row],[Version du cours]])</f>
        <v>385-FPF-03-60-01</v>
      </c>
      <c r="F190">
        <v>2</v>
      </c>
      <c r="G190" t="s">
        <v>42</v>
      </c>
      <c r="H190">
        <v>2</v>
      </c>
      <c r="I190">
        <v>1</v>
      </c>
      <c r="J190" s="4">
        <v>0.125</v>
      </c>
      <c r="K190">
        <v>180</v>
      </c>
      <c r="L190">
        <f t="shared" si="2"/>
        <v>360</v>
      </c>
    </row>
    <row r="191" spans="1:12" x14ac:dyDescent="0.25">
      <c r="A191">
        <v>10</v>
      </c>
      <c r="B191" t="s">
        <v>128</v>
      </c>
      <c r="C191">
        <v>65</v>
      </c>
      <c r="D191">
        <v>1</v>
      </c>
      <c r="E191" s="3" t="str">
        <f>_xlfn.CONCAT(Tableau4[[#This Row],[Code MEQ]],"-",Tableau4[[#This Row],[Code d''option]],"-0",Tableau4[[#This Row],[Version du cours]])</f>
        <v>387-103-FD-65-01</v>
      </c>
      <c r="F191">
        <v>2</v>
      </c>
      <c r="G191" t="s">
        <v>42</v>
      </c>
      <c r="H191">
        <v>2</v>
      </c>
      <c r="I191">
        <v>1</v>
      </c>
      <c r="J191" s="4">
        <v>0.125</v>
      </c>
      <c r="K191">
        <v>180</v>
      </c>
      <c r="L191">
        <f t="shared" si="2"/>
        <v>360</v>
      </c>
    </row>
    <row r="192" spans="1:12" x14ac:dyDescent="0.25">
      <c r="A192">
        <v>10</v>
      </c>
      <c r="B192" t="s">
        <v>133</v>
      </c>
      <c r="C192">
        <v>65</v>
      </c>
      <c r="D192">
        <v>1</v>
      </c>
      <c r="E192" s="3" t="str">
        <f>_xlfn.CONCAT(Tableau4[[#This Row],[Code MEQ]],"-",Tableau4[[#This Row],[Code d''option]],"-0",Tableau4[[#This Row],[Version du cours]])</f>
        <v>410-233-FD-65-01</v>
      </c>
      <c r="F192">
        <v>2</v>
      </c>
      <c r="G192" t="s">
        <v>42</v>
      </c>
      <c r="H192">
        <v>2</v>
      </c>
      <c r="I192">
        <v>1</v>
      </c>
      <c r="J192" s="4">
        <v>0.125</v>
      </c>
      <c r="K192">
        <v>180</v>
      </c>
      <c r="L192">
        <f t="shared" si="2"/>
        <v>360</v>
      </c>
    </row>
    <row r="193" spans="1:12" x14ac:dyDescent="0.25">
      <c r="A193">
        <v>10</v>
      </c>
      <c r="B193" t="s">
        <v>203</v>
      </c>
      <c r="C193">
        <v>10</v>
      </c>
      <c r="D193">
        <v>1</v>
      </c>
      <c r="E193" s="3" t="str">
        <f>_xlfn.CONCAT(Tableau4[[#This Row],[Code MEQ]],"-",Tableau4[[#This Row],[Code d''option]],"-0",Tableau4[[#This Row],[Version du cours]])</f>
        <v>410-523-FD-10-01</v>
      </c>
      <c r="F193">
        <v>2</v>
      </c>
      <c r="G193" t="s">
        <v>42</v>
      </c>
      <c r="H193">
        <v>2</v>
      </c>
      <c r="I193">
        <v>1</v>
      </c>
      <c r="J193" s="4">
        <v>0.125</v>
      </c>
      <c r="K193">
        <v>180</v>
      </c>
      <c r="L193">
        <f t="shared" si="2"/>
        <v>360</v>
      </c>
    </row>
    <row r="194" spans="1:12" x14ac:dyDescent="0.25">
      <c r="A194">
        <v>10</v>
      </c>
      <c r="B194" t="s">
        <v>204</v>
      </c>
      <c r="C194">
        <v>10</v>
      </c>
      <c r="D194">
        <v>1</v>
      </c>
      <c r="E194" s="3" t="str">
        <f>_xlfn.CONCAT(Tableau4[[#This Row],[Code MEQ]],"-",Tableau4[[#This Row],[Code d''option]],"-0",Tableau4[[#This Row],[Version du cours]])</f>
        <v>410-550-FD-10-01</v>
      </c>
      <c r="F194">
        <v>2</v>
      </c>
      <c r="G194" t="s">
        <v>42</v>
      </c>
      <c r="H194">
        <v>2</v>
      </c>
      <c r="I194">
        <v>1</v>
      </c>
      <c r="J194" s="4">
        <v>0.125</v>
      </c>
      <c r="K194">
        <v>180</v>
      </c>
      <c r="L194">
        <f t="shared" ref="L194:L212" si="3">IF(M194="oui",K194*2+60,K194*2)</f>
        <v>360</v>
      </c>
    </row>
    <row r="195" spans="1:12" x14ac:dyDescent="0.25">
      <c r="A195">
        <v>10</v>
      </c>
      <c r="B195" t="s">
        <v>205</v>
      </c>
      <c r="C195">
        <v>10</v>
      </c>
      <c r="D195">
        <v>1</v>
      </c>
      <c r="E195" s="3" t="str">
        <f>_xlfn.CONCAT(Tableau4[[#This Row],[Code MEQ]],"-",Tableau4[[#This Row],[Code d''option]],"-0",Tableau4[[#This Row],[Version du cours]])</f>
        <v>410-551-FD-10-01</v>
      </c>
      <c r="F195">
        <v>2</v>
      </c>
      <c r="G195" t="s">
        <v>42</v>
      </c>
      <c r="H195">
        <v>2</v>
      </c>
      <c r="I195">
        <v>1</v>
      </c>
      <c r="J195" s="4">
        <v>0.125</v>
      </c>
      <c r="K195">
        <v>180</v>
      </c>
      <c r="L195">
        <f t="shared" si="3"/>
        <v>360</v>
      </c>
    </row>
    <row r="196" spans="1:12" x14ac:dyDescent="0.25">
      <c r="A196" t="s">
        <v>48</v>
      </c>
      <c r="B196" t="s">
        <v>186</v>
      </c>
      <c r="C196">
        <v>10</v>
      </c>
      <c r="D196">
        <v>3</v>
      </c>
      <c r="E196" s="3" t="str">
        <f>_xlfn.CONCAT(Tableau4[[#This Row],[Code MEQ]],"-",Tableau4[[#This Row],[Code d''option]],"-0",Tableau4[[#This Row],[Version du cours]])</f>
        <v>607-FPG-03-10-03</v>
      </c>
      <c r="F196">
        <v>3</v>
      </c>
      <c r="G196" t="s">
        <v>50</v>
      </c>
      <c r="H196">
        <v>2</v>
      </c>
      <c r="I196">
        <v>1</v>
      </c>
      <c r="J196" s="4">
        <v>0.10416666666666667</v>
      </c>
      <c r="K196">
        <v>150</v>
      </c>
      <c r="L196">
        <f t="shared" si="3"/>
        <v>300</v>
      </c>
    </row>
    <row r="197" spans="1:12" x14ac:dyDescent="0.25">
      <c r="A197">
        <v>10</v>
      </c>
      <c r="B197" t="s">
        <v>206</v>
      </c>
      <c r="C197">
        <v>10</v>
      </c>
      <c r="D197">
        <v>1</v>
      </c>
      <c r="E197" s="3" t="str">
        <f>_xlfn.CONCAT(Tableau4[[#This Row],[Code MEQ]],"-",Tableau4[[#This Row],[Code d''option]],"-0",Tableau4[[#This Row],[Version du cours]])</f>
        <v>410-640-FD-10-01</v>
      </c>
      <c r="F197">
        <v>2</v>
      </c>
      <c r="G197" t="s">
        <v>42</v>
      </c>
      <c r="H197">
        <v>2</v>
      </c>
      <c r="I197">
        <v>1</v>
      </c>
      <c r="J197" s="4">
        <v>0.125</v>
      </c>
      <c r="K197">
        <v>180</v>
      </c>
      <c r="L197">
        <f t="shared" si="3"/>
        <v>360</v>
      </c>
    </row>
    <row r="198" spans="1:12" x14ac:dyDescent="0.25">
      <c r="A198">
        <v>10</v>
      </c>
      <c r="B198" t="s">
        <v>74</v>
      </c>
      <c r="C198">
        <v>60</v>
      </c>
      <c r="D198">
        <v>3</v>
      </c>
      <c r="E198" s="3" t="str">
        <f>_xlfn.CONCAT(Tableau4[[#This Row],[Code MEQ]],"-",Tableau4[[#This Row],[Code d''option]],"-0",Tableau4[[#This Row],[Version du cours]])</f>
        <v>601-FPA-FD-60-03</v>
      </c>
      <c r="F198">
        <v>2</v>
      </c>
      <c r="G198" t="s">
        <v>50</v>
      </c>
      <c r="H198">
        <v>2</v>
      </c>
      <c r="I198">
        <v>1</v>
      </c>
      <c r="J198" s="4">
        <v>0.16666666666666666</v>
      </c>
      <c r="K198">
        <v>240</v>
      </c>
      <c r="L198">
        <f t="shared" si="3"/>
        <v>480</v>
      </c>
    </row>
    <row r="199" spans="1:12" x14ac:dyDescent="0.25">
      <c r="A199" t="s">
        <v>48</v>
      </c>
      <c r="B199" t="s">
        <v>187</v>
      </c>
      <c r="C199">
        <v>10</v>
      </c>
      <c r="D199">
        <v>3</v>
      </c>
      <c r="E199" s="3" t="str">
        <f>_xlfn.CONCAT(Tableau4[[#This Row],[Code MEQ]],"-",Tableau4[[#This Row],[Code d''option]],"-0",Tableau4[[#This Row],[Version du cours]])</f>
        <v>608-FPF-03-10-03</v>
      </c>
      <c r="F199">
        <v>3</v>
      </c>
      <c r="G199" t="s">
        <v>42</v>
      </c>
      <c r="H199">
        <v>2</v>
      </c>
      <c r="I199">
        <v>1</v>
      </c>
      <c r="J199" s="4">
        <v>0.125</v>
      </c>
      <c r="K199">
        <v>180</v>
      </c>
      <c r="L199">
        <f t="shared" si="3"/>
        <v>360</v>
      </c>
    </row>
    <row r="200" spans="1:12" x14ac:dyDescent="0.25">
      <c r="A200">
        <v>10</v>
      </c>
      <c r="B200" t="s">
        <v>75</v>
      </c>
      <c r="C200">
        <v>60</v>
      </c>
      <c r="D200">
        <v>3</v>
      </c>
      <c r="E200" s="3" t="str">
        <f>_xlfn.CONCAT(Tableau4[[#This Row],[Code MEQ]],"-",Tableau4[[#This Row],[Code d''option]],"-0",Tableau4[[#This Row],[Version du cours]])</f>
        <v>601-FPB-FD-60-03</v>
      </c>
      <c r="F200">
        <v>2</v>
      </c>
      <c r="G200" t="s">
        <v>50</v>
      </c>
      <c r="H200">
        <v>2</v>
      </c>
      <c r="I200">
        <v>1</v>
      </c>
      <c r="J200" s="4">
        <v>0.16666666666666666</v>
      </c>
      <c r="K200">
        <v>240</v>
      </c>
      <c r="L200">
        <f t="shared" si="3"/>
        <v>480</v>
      </c>
    </row>
    <row r="201" spans="1:12" x14ac:dyDescent="0.25">
      <c r="A201" t="s">
        <v>48</v>
      </c>
      <c r="B201" t="s">
        <v>207</v>
      </c>
      <c r="C201">
        <v>10</v>
      </c>
      <c r="D201">
        <v>2</v>
      </c>
      <c r="E201" s="3" t="str">
        <f>_xlfn.CONCAT(Tableau4[[#This Row],[Code MEQ]],"-",Tableau4[[#This Row],[Code d''option]],"-0",Tableau4[[#This Row],[Version du cours]])</f>
        <v>608-FPG-03-10-02</v>
      </c>
      <c r="F201">
        <v>3</v>
      </c>
      <c r="G201" t="s">
        <v>42</v>
      </c>
      <c r="H201">
        <v>2</v>
      </c>
      <c r="I201">
        <v>1</v>
      </c>
      <c r="J201" s="4">
        <v>0.125</v>
      </c>
      <c r="K201">
        <v>180</v>
      </c>
      <c r="L201">
        <f t="shared" si="3"/>
        <v>360</v>
      </c>
    </row>
    <row r="202" spans="1:12" x14ac:dyDescent="0.25">
      <c r="A202" t="s">
        <v>48</v>
      </c>
      <c r="B202" t="s">
        <v>207</v>
      </c>
      <c r="C202">
        <v>11</v>
      </c>
      <c r="D202">
        <v>2</v>
      </c>
      <c r="E202" s="3" t="str">
        <f>_xlfn.CONCAT(Tableau4[[#This Row],[Code MEQ]],"-",Tableau4[[#This Row],[Code d''option]],"-0",Tableau4[[#This Row],[Version du cours]])</f>
        <v>608-FPG-03-11-02</v>
      </c>
      <c r="F202">
        <v>3</v>
      </c>
      <c r="G202" t="s">
        <v>42</v>
      </c>
      <c r="H202">
        <v>2</v>
      </c>
      <c r="I202">
        <v>1</v>
      </c>
      <c r="J202" s="4">
        <v>0.125</v>
      </c>
      <c r="K202">
        <v>180</v>
      </c>
      <c r="L202">
        <f t="shared" si="3"/>
        <v>360</v>
      </c>
    </row>
    <row r="203" spans="1:12" x14ac:dyDescent="0.25">
      <c r="A203">
        <v>10</v>
      </c>
      <c r="B203" t="s">
        <v>208</v>
      </c>
      <c r="C203">
        <v>60</v>
      </c>
      <c r="D203">
        <v>1</v>
      </c>
      <c r="E203" s="3" t="str">
        <f>_xlfn.CONCAT(Tableau4[[#This Row],[Code MEQ]],"-",Tableau4[[#This Row],[Code d''option]],"-0",Tableau4[[#This Row],[Version du cours]])</f>
        <v>607-FPH-03-60-01</v>
      </c>
      <c r="F203">
        <v>2</v>
      </c>
      <c r="G203" t="s">
        <v>42</v>
      </c>
      <c r="H203">
        <v>2</v>
      </c>
      <c r="I203">
        <v>1</v>
      </c>
      <c r="J203" s="4">
        <v>8.3333333333333329E-2</v>
      </c>
      <c r="K203">
        <v>120</v>
      </c>
      <c r="L203">
        <f t="shared" si="3"/>
        <v>240</v>
      </c>
    </row>
    <row r="204" spans="1:12" x14ac:dyDescent="0.25">
      <c r="A204">
        <v>10</v>
      </c>
      <c r="B204" t="s">
        <v>207</v>
      </c>
      <c r="C204">
        <v>60</v>
      </c>
      <c r="D204">
        <v>1</v>
      </c>
      <c r="E204" s="3" t="str">
        <f>_xlfn.CONCAT(Tableau4[[#This Row],[Code MEQ]],"-",Tableau4[[#This Row],[Code d''option]],"-0",Tableau4[[#This Row],[Version du cours]])</f>
        <v>608-FPG-03-60-01</v>
      </c>
      <c r="F204">
        <v>2</v>
      </c>
      <c r="G204" t="s">
        <v>50</v>
      </c>
      <c r="H204">
        <v>2</v>
      </c>
      <c r="I204">
        <v>1</v>
      </c>
      <c r="J204" s="4">
        <v>8.3333333333333329E-2</v>
      </c>
      <c r="K204">
        <v>120</v>
      </c>
      <c r="L204">
        <f t="shared" si="3"/>
        <v>240</v>
      </c>
    </row>
    <row r="205" spans="1:12" x14ac:dyDescent="0.25">
      <c r="A205">
        <v>10</v>
      </c>
      <c r="B205" t="s">
        <v>207</v>
      </c>
      <c r="C205">
        <v>61</v>
      </c>
      <c r="D205">
        <v>1</v>
      </c>
      <c r="E205" s="3" t="str">
        <f>_xlfn.CONCAT(Tableau4[[#This Row],[Code MEQ]],"-",Tableau4[[#This Row],[Code d''option]],"-0",Tableau4[[#This Row],[Version du cours]])</f>
        <v>608-FPG-03-61-01</v>
      </c>
      <c r="F205">
        <v>2</v>
      </c>
      <c r="G205" t="s">
        <v>50</v>
      </c>
      <c r="H205">
        <v>2</v>
      </c>
      <c r="I205">
        <v>1</v>
      </c>
      <c r="J205" s="4">
        <v>8.3333333333333329E-2</v>
      </c>
      <c r="K205">
        <v>120</v>
      </c>
      <c r="L205">
        <f t="shared" si="3"/>
        <v>240</v>
      </c>
    </row>
    <row r="206" spans="1:12" x14ac:dyDescent="0.25">
      <c r="A206" t="s">
        <v>48</v>
      </c>
      <c r="B206" t="s">
        <v>209</v>
      </c>
      <c r="C206">
        <v>10</v>
      </c>
      <c r="D206">
        <v>2</v>
      </c>
      <c r="E206" s="3" t="str">
        <f>_xlfn.CONCAT(Tableau4[[#This Row],[Code MEQ]],"-",Tableau4[[#This Row],[Code d''option]],"-0",Tableau4[[#This Row],[Version du cours]])</f>
        <v>861-EUF-FD-10-02</v>
      </c>
      <c r="F206">
        <v>3</v>
      </c>
      <c r="G206" t="s">
        <v>42</v>
      </c>
      <c r="H206">
        <v>2</v>
      </c>
      <c r="I206">
        <v>1</v>
      </c>
      <c r="J206" s="4">
        <v>0.1875</v>
      </c>
      <c r="K206">
        <v>270</v>
      </c>
      <c r="L206">
        <f t="shared" si="3"/>
        <v>540</v>
      </c>
    </row>
    <row r="207" spans="1:12" x14ac:dyDescent="0.25">
      <c r="A207" t="s">
        <v>48</v>
      </c>
      <c r="B207" t="s">
        <v>209</v>
      </c>
      <c r="C207">
        <v>11</v>
      </c>
      <c r="D207">
        <v>2</v>
      </c>
      <c r="E207" s="3" t="str">
        <f>_xlfn.CONCAT(Tableau4[[#This Row],[Code MEQ]],"-",Tableau4[[#This Row],[Code d''option]],"-0",Tableau4[[#This Row],[Version du cours]])</f>
        <v>861-EUF-FD-11-02</v>
      </c>
      <c r="F207">
        <v>3</v>
      </c>
      <c r="G207" t="s">
        <v>42</v>
      </c>
      <c r="H207">
        <v>2</v>
      </c>
      <c r="I207">
        <v>1</v>
      </c>
      <c r="J207" s="4">
        <v>0.1875</v>
      </c>
      <c r="K207">
        <v>270</v>
      </c>
      <c r="L207">
        <f t="shared" si="3"/>
        <v>540</v>
      </c>
    </row>
    <row r="208" spans="1:12" x14ac:dyDescent="0.25">
      <c r="A208">
        <v>10</v>
      </c>
      <c r="B208" t="s">
        <v>209</v>
      </c>
      <c r="C208">
        <v>60</v>
      </c>
      <c r="D208">
        <v>1</v>
      </c>
      <c r="E208" s="3" t="str">
        <f>_xlfn.CONCAT(Tableau4[[#This Row],[Code MEQ]],"-",Tableau4[[#This Row],[Code d''option]],"-0",Tableau4[[#This Row],[Version du cours]])</f>
        <v>861-EUF-FD-60-01</v>
      </c>
      <c r="F208">
        <v>2</v>
      </c>
      <c r="G208" t="s">
        <v>42</v>
      </c>
      <c r="H208">
        <v>2</v>
      </c>
      <c r="I208">
        <v>1</v>
      </c>
      <c r="J208" s="4">
        <v>0.1875</v>
      </c>
      <c r="K208">
        <v>270</v>
      </c>
      <c r="L208">
        <f t="shared" si="3"/>
        <v>540</v>
      </c>
    </row>
    <row r="209" spans="1:12" x14ac:dyDescent="0.25">
      <c r="A209" t="s">
        <v>48</v>
      </c>
      <c r="B209" t="s">
        <v>210</v>
      </c>
      <c r="C209">
        <v>10</v>
      </c>
      <c r="D209">
        <v>1</v>
      </c>
      <c r="E209" s="3" t="str">
        <f>_xlfn.CONCAT(Tableau4[[#This Row],[Code MEQ]],"-",Tableau4[[#This Row],[Code d''option]],"-0",Tableau4[[#This Row],[Version du cours]])</f>
        <v>861-EUF-SI-10-01</v>
      </c>
      <c r="F209">
        <v>3</v>
      </c>
      <c r="G209" t="s">
        <v>42</v>
      </c>
      <c r="H209">
        <v>2</v>
      </c>
      <c r="I209">
        <v>1</v>
      </c>
      <c r="J209" s="4">
        <v>0.1875</v>
      </c>
      <c r="K209">
        <v>270</v>
      </c>
      <c r="L209">
        <f t="shared" si="3"/>
        <v>540</v>
      </c>
    </row>
    <row r="210" spans="1:12" x14ac:dyDescent="0.25">
      <c r="A210">
        <v>10</v>
      </c>
      <c r="B210" t="s">
        <v>211</v>
      </c>
      <c r="C210">
        <v>15</v>
      </c>
      <c r="D210">
        <v>1</v>
      </c>
      <c r="E210" s="3" t="str">
        <f>_xlfn.CONCAT(Tableau4[[#This Row],[Code MEQ]],"-",Tableau4[[#This Row],[Code d''option]],"-0",Tableau4[[#This Row],[Version du cours]])</f>
        <v>864-MEE-FD-15-01</v>
      </c>
      <c r="F210">
        <v>2</v>
      </c>
      <c r="G210" t="s">
        <v>42</v>
      </c>
      <c r="H210">
        <v>2</v>
      </c>
      <c r="I210">
        <v>1</v>
      </c>
      <c r="J210" s="4">
        <v>0.16666666666666666</v>
      </c>
      <c r="K210">
        <v>240</v>
      </c>
      <c r="L210">
        <f t="shared" si="3"/>
        <v>480</v>
      </c>
    </row>
    <row r="211" spans="1:12" x14ac:dyDescent="0.25">
      <c r="A211">
        <v>10</v>
      </c>
      <c r="B211" t="s">
        <v>211</v>
      </c>
      <c r="C211">
        <v>16</v>
      </c>
      <c r="D211">
        <v>1</v>
      </c>
      <c r="E211" s="3" t="str">
        <f>_xlfn.CONCAT(Tableau4[[#This Row],[Code MEQ]],"-",Tableau4[[#This Row],[Code d''option]],"-0",Tableau4[[#This Row],[Version du cours]])</f>
        <v>864-MEE-FD-16-01</v>
      </c>
      <c r="F211">
        <v>2</v>
      </c>
      <c r="G211" t="s">
        <v>42</v>
      </c>
      <c r="H211">
        <v>2</v>
      </c>
      <c r="I211">
        <v>1</v>
      </c>
      <c r="J211" s="4">
        <v>0.16666666666666666</v>
      </c>
      <c r="K211">
        <v>240</v>
      </c>
      <c r="L211">
        <f t="shared" si="3"/>
        <v>480</v>
      </c>
    </row>
    <row r="212" spans="1:12" x14ac:dyDescent="0.25">
      <c r="A212" t="s">
        <v>48</v>
      </c>
      <c r="B212" t="s">
        <v>212</v>
      </c>
      <c r="C212">
        <v>15</v>
      </c>
      <c r="D212">
        <v>1</v>
      </c>
      <c r="E212" s="3" t="str">
        <f>_xlfn.CONCAT(Tableau4[[#This Row],[Code MEQ]],"-",Tableau4[[#This Row],[Code d''option]],"-0",Tableau4[[#This Row],[Version du cours]])</f>
        <v>864-MEE-SI-15-01</v>
      </c>
      <c r="F212">
        <v>2</v>
      </c>
      <c r="G212" t="s">
        <v>42</v>
      </c>
      <c r="H212">
        <v>2</v>
      </c>
      <c r="I212">
        <v>1</v>
      </c>
      <c r="J212" s="4">
        <v>0.16666666666666666</v>
      </c>
      <c r="K212">
        <v>240</v>
      </c>
      <c r="L212">
        <f t="shared" si="3"/>
        <v>480</v>
      </c>
    </row>
  </sheetData>
  <pageMargins left="0.7" right="0.7" top="0.75" bottom="0.75" header="0.3" footer="0.3"/>
  <pageSetup paperSize="9" orientation="portrait"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Extraction1</vt:lpstr>
      <vt:lpstr>Cours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Mamadou Kane</dc:creator>
  <cp:lastModifiedBy>Michel Lalumière</cp:lastModifiedBy>
  <dcterms:created xsi:type="dcterms:W3CDTF">2020-07-10T17:46:47Z</dcterms:created>
  <dcterms:modified xsi:type="dcterms:W3CDTF">2024-01-08T15:43:48Z</dcterms:modified>
</cp:coreProperties>
</file>