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queryTables/queryTable1.xml" ContentType="application/vnd.openxmlformats-officedocument.spreadsheetml.queryTable+xml"/>
  <Override PartName="/xl/pivotTables/pivotTable1.xml" ContentType="application/vnd.openxmlformats-officedocument.spreadsheetml.pivotTable+xml"/>
  <Override PartName="/xl/tables/table4.xml" ContentType="application/vnd.openxmlformats-officedocument.spreadsheetml.table+xml"/>
  <Override PartName="/xl/queryTables/queryTable2.xml" ContentType="application/vnd.openxmlformats-officedocument.spreadsheetml.query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APP_WIN_2016\OctopusCAD\FichiersJoints\Activity\21931\"/>
    </mc:Choice>
  </mc:AlternateContent>
  <xr:revisionPtr revIDLastSave="0" documentId="13_ncr:1_{68B50552-D7BF-43CE-9127-8033A4430B73}" xr6:coauthVersionLast="47" xr6:coauthVersionMax="47" xr10:uidLastSave="{00000000-0000-0000-0000-000000000000}"/>
  <bookViews>
    <workbookView xWindow="-120" yWindow="-120" windowWidth="29040" windowHeight="15840" xr2:uid="{F9659DE7-1E03-40B5-A4CC-91DE34304518}"/>
  </bookViews>
  <sheets>
    <sheet name="Cours_operation_massive" sheetId="3" r:id="rId1"/>
    <sheet name="Message_tuteurs" sheetId="4" state="hidden" r:id="rId2"/>
    <sheet name="Tableau_priorisation" sheetId="1" state="hidden" r:id="rId3"/>
    <sheet name="Octopus" sheetId="2" state="hidden" r:id="rId4"/>
    <sheet name="Cours_statut" sheetId="7" state="hidden" r:id="rId5"/>
    <sheet name="Cours inactifs_inscriptions_act" sheetId="8" state="hidden" r:id="rId6"/>
    <sheet name="Guide de choix de cours" sheetId="9" state="hidden" r:id="rId7"/>
  </sheets>
  <definedNames>
    <definedName name="_xlnm._FilterDatabase" localSheetId="6" hidden="1">'Guide de choix de cours'!$A$1:$M$26</definedName>
    <definedName name="_xlnm._FilterDatabase" localSheetId="3" hidden="1">Octopus!$A$1:$P$151</definedName>
    <definedName name="DonnéesExternes_1" localSheetId="5" hidden="1">'Cours inactifs_inscriptions_act'!$A$1:$F$152</definedName>
    <definedName name="DonnéesExternes_1" localSheetId="4" hidden="1">'Cours_statut'!$A$1:$N$2023</definedName>
  </definedNames>
  <calcPr calcId="191029"/>
  <pivotCaches>
    <pivotCache cacheId="5" r:id="rId8"/>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2" i="8" l="1"/>
  <c r="E3" i="7"/>
  <c r="K3" i="7" s="1"/>
  <c r="E4" i="7"/>
  <c r="K4" i="7" s="1"/>
  <c r="E5" i="7"/>
  <c r="K5" i="7" s="1"/>
  <c r="E6" i="7"/>
  <c r="K6" i="7" s="1"/>
  <c r="E7" i="7"/>
  <c r="K7" i="7" s="1"/>
  <c r="E8" i="7"/>
  <c r="K8" i="7" s="1"/>
  <c r="E9" i="7"/>
  <c r="K9" i="7" s="1"/>
  <c r="E755" i="7"/>
  <c r="E1127" i="7"/>
  <c r="K1127" i="7" s="1"/>
  <c r="E12" i="7"/>
  <c r="K12" i="7" s="1"/>
  <c r="E13" i="7"/>
  <c r="K13" i="7" s="1"/>
  <c r="E14" i="7"/>
  <c r="K14" i="7" s="1"/>
  <c r="E15" i="7"/>
  <c r="K15" i="7" s="1"/>
  <c r="E16" i="7"/>
  <c r="K16" i="7" s="1"/>
  <c r="E17" i="7"/>
  <c r="K17" i="7" s="1"/>
  <c r="E18" i="7"/>
  <c r="K18" i="7" s="1"/>
  <c r="E19" i="7"/>
  <c r="K19" i="7" s="1"/>
  <c r="E200" i="7"/>
  <c r="K200" i="7" s="1"/>
  <c r="E21" i="7"/>
  <c r="K21" i="7" s="1"/>
  <c r="E22" i="7"/>
  <c r="K22" i="7" s="1"/>
  <c r="E23" i="7"/>
  <c r="K23" i="7" s="1"/>
  <c r="E24" i="7"/>
  <c r="K24" i="7" s="1"/>
  <c r="E628" i="7"/>
  <c r="E26" i="7"/>
  <c r="K26" i="7" s="1"/>
  <c r="E27" i="7"/>
  <c r="K27" i="7" s="1"/>
  <c r="E28" i="7"/>
  <c r="K28" i="7" s="1"/>
  <c r="E29" i="7"/>
  <c r="K29" i="7" s="1"/>
  <c r="E220" i="7"/>
  <c r="K220" i="7" s="1"/>
  <c r="E31" i="7"/>
  <c r="K31" i="7" s="1"/>
  <c r="E20" i="7"/>
  <c r="K20" i="7" s="1"/>
  <c r="E33" i="7"/>
  <c r="K33" i="7" s="1"/>
  <c r="E34" i="7"/>
  <c r="K34" i="7" s="1"/>
  <c r="E35" i="7"/>
  <c r="K35" i="7" s="1"/>
  <c r="E36" i="7"/>
  <c r="K36" i="7" s="1"/>
  <c r="E37" i="7"/>
  <c r="K37" i="7" s="1"/>
  <c r="E38" i="7"/>
  <c r="K38" i="7" s="1"/>
  <c r="E39" i="7"/>
  <c r="K39" i="7" s="1"/>
  <c r="E40" i="7"/>
  <c r="K40" i="7" s="1"/>
  <c r="E41" i="7"/>
  <c r="K41" i="7" s="1"/>
  <c r="E42" i="7"/>
  <c r="K42" i="7" s="1"/>
  <c r="E43" i="7"/>
  <c r="K43" i="7" s="1"/>
  <c r="E44" i="7"/>
  <c r="K44" i="7" s="1"/>
  <c r="E45" i="7"/>
  <c r="K45" i="7" s="1"/>
  <c r="E46" i="7"/>
  <c r="K46" i="7" s="1"/>
  <c r="E47" i="7"/>
  <c r="K47" i="7" s="1"/>
  <c r="E48" i="7"/>
  <c r="K48" i="7" s="1"/>
  <c r="E49" i="7"/>
  <c r="K49" i="7" s="1"/>
  <c r="E50" i="7"/>
  <c r="K50" i="7" s="1"/>
  <c r="E51" i="7"/>
  <c r="K51" i="7" s="1"/>
  <c r="E52" i="7"/>
  <c r="K52" i="7" s="1"/>
  <c r="E227" i="7"/>
  <c r="K227" i="7" s="1"/>
  <c r="E54" i="7"/>
  <c r="K54" i="7" s="1"/>
  <c r="E55" i="7"/>
  <c r="K55" i="7" s="1"/>
  <c r="E56" i="7"/>
  <c r="K56" i="7" s="1"/>
  <c r="E57" i="7"/>
  <c r="K57" i="7" s="1"/>
  <c r="E219" i="7"/>
  <c r="K219" i="7" s="1"/>
  <c r="E59" i="7"/>
  <c r="K59" i="7" s="1"/>
  <c r="E60" i="7"/>
  <c r="K60" i="7" s="1"/>
  <c r="E61" i="7"/>
  <c r="K61" i="7" s="1"/>
  <c r="E62" i="7"/>
  <c r="K62" i="7" s="1"/>
  <c r="E63" i="7"/>
  <c r="K63" i="7" s="1"/>
  <c r="E64" i="7"/>
  <c r="K64" i="7" s="1"/>
  <c r="E65" i="7"/>
  <c r="K65" i="7" s="1"/>
  <c r="E66" i="7"/>
  <c r="K66" i="7" s="1"/>
  <c r="E67" i="7"/>
  <c r="K67" i="7" s="1"/>
  <c r="E68" i="7"/>
  <c r="K68" i="7" s="1"/>
  <c r="E69" i="7"/>
  <c r="K69" i="7" s="1"/>
  <c r="E70" i="7"/>
  <c r="K70" i="7" s="1"/>
  <c r="E71" i="7"/>
  <c r="K71" i="7" s="1"/>
  <c r="E72" i="7"/>
  <c r="K72" i="7" s="1"/>
  <c r="E73" i="7"/>
  <c r="K73" i="7" s="1"/>
  <c r="E74" i="7"/>
  <c r="K74" i="7" s="1"/>
  <c r="E75" i="7"/>
  <c r="K75" i="7" s="1"/>
  <c r="E76" i="7"/>
  <c r="K76" i="7" s="1"/>
  <c r="E77" i="7"/>
  <c r="K77" i="7" s="1"/>
  <c r="E78" i="7"/>
  <c r="K78" i="7" s="1"/>
  <c r="E79" i="7"/>
  <c r="K79" i="7" s="1"/>
  <c r="E80" i="7"/>
  <c r="K80" i="7" s="1"/>
  <c r="E81" i="7"/>
  <c r="K81" i="7" s="1"/>
  <c r="E82" i="7"/>
  <c r="K82" i="7" s="1"/>
  <c r="E83" i="7"/>
  <c r="K83" i="7" s="1"/>
  <c r="E84" i="7"/>
  <c r="K84" i="7" s="1"/>
  <c r="E85" i="7"/>
  <c r="K85" i="7" s="1"/>
  <c r="E86" i="7"/>
  <c r="E87" i="7"/>
  <c r="E88" i="7"/>
  <c r="E89" i="7"/>
  <c r="K89" i="7" s="1"/>
  <c r="E90" i="7"/>
  <c r="K90" i="7" s="1"/>
  <c r="E91" i="7"/>
  <c r="K91" i="7" s="1"/>
  <c r="E92" i="7"/>
  <c r="K92" i="7" s="1"/>
  <c r="E93" i="7"/>
  <c r="K93" i="7" s="1"/>
  <c r="E94" i="7"/>
  <c r="K94" i="7" s="1"/>
  <c r="E95" i="7"/>
  <c r="K95" i="7" s="1"/>
  <c r="E96" i="7"/>
  <c r="K96" i="7" s="1"/>
  <c r="E97" i="7"/>
  <c r="K97" i="7" s="1"/>
  <c r="E98" i="7"/>
  <c r="K98" i="7" s="1"/>
  <c r="E99" i="7"/>
  <c r="K99" i="7" s="1"/>
  <c r="E100" i="7"/>
  <c r="K100" i="7" s="1"/>
  <c r="E101" i="7"/>
  <c r="K101" i="7" s="1"/>
  <c r="E102" i="7"/>
  <c r="K102" i="7" s="1"/>
  <c r="E103" i="7"/>
  <c r="K103" i="7" s="1"/>
  <c r="E104" i="7"/>
  <c r="K104" i="7" s="1"/>
  <c r="E105" i="7"/>
  <c r="K105" i="7" s="1"/>
  <c r="E106" i="7"/>
  <c r="K106" i="7" s="1"/>
  <c r="E107" i="7"/>
  <c r="K107" i="7" s="1"/>
  <c r="E108" i="7"/>
  <c r="K108" i="7" s="1"/>
  <c r="E109" i="7"/>
  <c r="K109" i="7" s="1"/>
  <c r="E110" i="7"/>
  <c r="K110" i="7" s="1"/>
  <c r="E111" i="7"/>
  <c r="K111" i="7" s="1"/>
  <c r="E112" i="7"/>
  <c r="K112" i="7" s="1"/>
  <c r="E113" i="7"/>
  <c r="K113" i="7" s="1"/>
  <c r="E114" i="7"/>
  <c r="K114" i="7" s="1"/>
  <c r="E115" i="7"/>
  <c r="K115" i="7" s="1"/>
  <c r="E116" i="7"/>
  <c r="K116" i="7" s="1"/>
  <c r="E117" i="7"/>
  <c r="K117" i="7" s="1"/>
  <c r="E118" i="7"/>
  <c r="K118" i="7" s="1"/>
  <c r="E119" i="7"/>
  <c r="K119" i="7" s="1"/>
  <c r="E120" i="7"/>
  <c r="K120" i="7" s="1"/>
  <c r="E121" i="7"/>
  <c r="K121" i="7" s="1"/>
  <c r="E122" i="7"/>
  <c r="K122" i="7" s="1"/>
  <c r="E123" i="7"/>
  <c r="K123" i="7" s="1"/>
  <c r="E124" i="7"/>
  <c r="K124" i="7" s="1"/>
  <c r="E125" i="7"/>
  <c r="K125" i="7" s="1"/>
  <c r="E126" i="7"/>
  <c r="K126" i="7" s="1"/>
  <c r="E127" i="7"/>
  <c r="K127" i="7" s="1"/>
  <c r="E128" i="7"/>
  <c r="K128" i="7" s="1"/>
  <c r="E129" i="7"/>
  <c r="K129" i="7" s="1"/>
  <c r="E130" i="7"/>
  <c r="K130" i="7" s="1"/>
  <c r="E131" i="7"/>
  <c r="K131" i="7" s="1"/>
  <c r="E132" i="7"/>
  <c r="K132" i="7" s="1"/>
  <c r="E133" i="7"/>
  <c r="K133" i="7" s="1"/>
  <c r="E134" i="7"/>
  <c r="K134" i="7" s="1"/>
  <c r="E135" i="7"/>
  <c r="K135" i="7" s="1"/>
  <c r="E136" i="7"/>
  <c r="K136" i="7" s="1"/>
  <c r="E137" i="7"/>
  <c r="K137" i="7" s="1"/>
  <c r="E138" i="7"/>
  <c r="K138" i="7" s="1"/>
  <c r="E139" i="7"/>
  <c r="K139" i="7" s="1"/>
  <c r="E140" i="7"/>
  <c r="K140" i="7" s="1"/>
  <c r="E141" i="7"/>
  <c r="K141" i="7" s="1"/>
  <c r="E142" i="7"/>
  <c r="K142" i="7" s="1"/>
  <c r="E143" i="7"/>
  <c r="K143" i="7" s="1"/>
  <c r="E144" i="7"/>
  <c r="K144" i="7" s="1"/>
  <c r="E145" i="7"/>
  <c r="K145" i="7" s="1"/>
  <c r="E146" i="7"/>
  <c r="K146" i="7" s="1"/>
  <c r="E147" i="7"/>
  <c r="K147" i="7" s="1"/>
  <c r="E148" i="7"/>
  <c r="K148" i="7" s="1"/>
  <c r="E149" i="7"/>
  <c r="K149" i="7" s="1"/>
  <c r="E150" i="7"/>
  <c r="K150" i="7" s="1"/>
  <c r="E151" i="7"/>
  <c r="K151" i="7" s="1"/>
  <c r="E152" i="7"/>
  <c r="K152" i="7" s="1"/>
  <c r="E153" i="7"/>
  <c r="K153" i="7" s="1"/>
  <c r="E154" i="7"/>
  <c r="K154" i="7" s="1"/>
  <c r="E155" i="7"/>
  <c r="K155" i="7" s="1"/>
  <c r="E156" i="7"/>
  <c r="K156" i="7" s="1"/>
  <c r="E157" i="7"/>
  <c r="K157" i="7" s="1"/>
  <c r="E158" i="7"/>
  <c r="K158" i="7" s="1"/>
  <c r="E159" i="7"/>
  <c r="K159" i="7" s="1"/>
  <c r="E160" i="7"/>
  <c r="K160" i="7" s="1"/>
  <c r="E161" i="7"/>
  <c r="K161" i="7" s="1"/>
  <c r="E162" i="7"/>
  <c r="K162" i="7" s="1"/>
  <c r="E630" i="7"/>
  <c r="E164" i="7"/>
  <c r="K164" i="7" s="1"/>
  <c r="E165" i="7"/>
  <c r="K165" i="7" s="1"/>
  <c r="E166" i="7"/>
  <c r="K166" i="7" s="1"/>
  <c r="E167" i="7"/>
  <c r="K167" i="7" s="1"/>
  <c r="E168" i="7"/>
  <c r="K168" i="7" s="1"/>
  <c r="E169" i="7"/>
  <c r="K169" i="7" s="1"/>
  <c r="E170" i="7"/>
  <c r="K170" i="7" s="1"/>
  <c r="E171" i="7"/>
  <c r="K171" i="7" s="1"/>
  <c r="E172" i="7"/>
  <c r="K172" i="7" s="1"/>
  <c r="E173" i="7"/>
  <c r="K173" i="7" s="1"/>
  <c r="E174" i="7"/>
  <c r="K174" i="7" s="1"/>
  <c r="E175" i="7"/>
  <c r="K175" i="7" s="1"/>
  <c r="E176" i="7"/>
  <c r="K176" i="7" s="1"/>
  <c r="E177" i="7"/>
  <c r="K177" i="7" s="1"/>
  <c r="E178" i="7"/>
  <c r="K178" i="7" s="1"/>
  <c r="E179" i="7"/>
  <c r="K179" i="7" s="1"/>
  <c r="E180" i="7"/>
  <c r="K180" i="7" s="1"/>
  <c r="E11" i="7"/>
  <c r="E182" i="7"/>
  <c r="K182" i="7" s="1"/>
  <c r="E183" i="7"/>
  <c r="K183" i="7" s="1"/>
  <c r="E184" i="7"/>
  <c r="K184" i="7" s="1"/>
  <c r="E185" i="7"/>
  <c r="K185" i="7" s="1"/>
  <c r="E1163" i="7"/>
  <c r="K1163" i="7" s="1"/>
  <c r="E187" i="7"/>
  <c r="K187" i="7" s="1"/>
  <c r="E188" i="7"/>
  <c r="K188" i="7" s="1"/>
  <c r="E189" i="7"/>
  <c r="K189" i="7" s="1"/>
  <c r="E190" i="7"/>
  <c r="K190" i="7" s="1"/>
  <c r="E191" i="7"/>
  <c r="K191" i="7" s="1"/>
  <c r="E192" i="7"/>
  <c r="K192" i="7" s="1"/>
  <c r="E193" i="7"/>
  <c r="K193" i="7" s="1"/>
  <c r="E194" i="7"/>
  <c r="K194" i="7" s="1"/>
  <c r="E195" i="7"/>
  <c r="K195" i="7" s="1"/>
  <c r="E795" i="7"/>
  <c r="E197" i="7"/>
  <c r="K197" i="7" s="1"/>
  <c r="E198" i="7"/>
  <c r="K198" i="7" s="1"/>
  <c r="E199" i="7"/>
  <c r="K199" i="7" s="1"/>
  <c r="E1431" i="7"/>
  <c r="K1431" i="7" s="1"/>
  <c r="E201" i="7"/>
  <c r="K201" i="7" s="1"/>
  <c r="E202" i="7"/>
  <c r="K202" i="7" s="1"/>
  <c r="E203" i="7"/>
  <c r="K203" i="7" s="1"/>
  <c r="E204" i="7"/>
  <c r="K204" i="7" s="1"/>
  <c r="E205" i="7"/>
  <c r="K205" i="7" s="1"/>
  <c r="E206" i="7"/>
  <c r="K206" i="7" s="1"/>
  <c r="E207" i="7"/>
  <c r="K207" i="7" s="1"/>
  <c r="E504" i="7"/>
  <c r="E209" i="7"/>
  <c r="K209" i="7" s="1"/>
  <c r="E210" i="7"/>
  <c r="K210" i="7" s="1"/>
  <c r="E211" i="7"/>
  <c r="K211" i="7" s="1"/>
  <c r="E212" i="7"/>
  <c r="K212" i="7" s="1"/>
  <c r="E213" i="7"/>
  <c r="K213" i="7" s="1"/>
  <c r="E214" i="7"/>
  <c r="K214" i="7" s="1"/>
  <c r="E215" i="7"/>
  <c r="K215" i="7" s="1"/>
  <c r="E216" i="7"/>
  <c r="K216" i="7" s="1"/>
  <c r="E217" i="7"/>
  <c r="K217" i="7" s="1"/>
  <c r="E218" i="7"/>
  <c r="K218" i="7" s="1"/>
  <c r="E962" i="7"/>
  <c r="E1463" i="7"/>
  <c r="K1463" i="7" s="1"/>
  <c r="E221" i="7"/>
  <c r="K221" i="7" s="1"/>
  <c r="E222" i="7"/>
  <c r="K222" i="7" s="1"/>
  <c r="E223" i="7"/>
  <c r="K223" i="7" s="1"/>
  <c r="E224" i="7"/>
  <c r="K224" i="7" s="1"/>
  <c r="E225" i="7"/>
  <c r="K225" i="7" s="1"/>
  <c r="E226" i="7"/>
  <c r="K226" i="7" s="1"/>
  <c r="E1509" i="7"/>
  <c r="K1509" i="7" s="1"/>
  <c r="E228" i="7"/>
  <c r="K228" i="7" s="1"/>
  <c r="E229" i="7"/>
  <c r="K229" i="7" s="1"/>
  <c r="E230" i="7"/>
  <c r="K230" i="7" s="1"/>
  <c r="E231" i="7"/>
  <c r="K231" i="7" s="1"/>
  <c r="E232" i="7"/>
  <c r="K232" i="7" s="1"/>
  <c r="E233" i="7"/>
  <c r="K233" i="7" s="1"/>
  <c r="E234" i="7"/>
  <c r="K234" i="7" s="1"/>
  <c r="E235" i="7"/>
  <c r="K235" i="7" s="1"/>
  <c r="E236" i="7"/>
  <c r="K236" i="7" s="1"/>
  <c r="E237" i="7"/>
  <c r="K237" i="7" s="1"/>
  <c r="E238" i="7"/>
  <c r="K238" i="7" s="1"/>
  <c r="E239" i="7"/>
  <c r="K239" i="7" s="1"/>
  <c r="E240" i="7"/>
  <c r="K240" i="7" s="1"/>
  <c r="E241" i="7"/>
  <c r="K241" i="7" s="1"/>
  <c r="E242" i="7"/>
  <c r="K242" i="7" s="1"/>
  <c r="E243" i="7"/>
  <c r="K243" i="7" s="1"/>
  <c r="E244" i="7"/>
  <c r="K244" i="7" s="1"/>
  <c r="E245" i="7"/>
  <c r="K245" i="7" s="1"/>
  <c r="E246" i="7"/>
  <c r="K246" i="7" s="1"/>
  <c r="E669" i="7"/>
  <c r="E248" i="7"/>
  <c r="K248" i="7" s="1"/>
  <c r="E249" i="7"/>
  <c r="K249" i="7" s="1"/>
  <c r="E250" i="7"/>
  <c r="K250" i="7" s="1"/>
  <c r="E251" i="7"/>
  <c r="K251" i="7" s="1"/>
  <c r="E521" i="7"/>
  <c r="E253" i="7"/>
  <c r="K253" i="7" s="1"/>
  <c r="E254" i="7"/>
  <c r="K254" i="7" s="1"/>
  <c r="E255" i="7"/>
  <c r="K255" i="7" s="1"/>
  <c r="E256" i="7"/>
  <c r="K256" i="7" s="1"/>
  <c r="E257" i="7"/>
  <c r="K257" i="7" s="1"/>
  <c r="E258" i="7"/>
  <c r="K258" i="7" s="1"/>
  <c r="E259" i="7"/>
  <c r="K259" i="7" s="1"/>
  <c r="E260" i="7"/>
  <c r="K260" i="7" s="1"/>
  <c r="E261" i="7"/>
  <c r="K261" i="7" s="1"/>
  <c r="E262" i="7"/>
  <c r="K262" i="7" s="1"/>
  <c r="E263" i="7"/>
  <c r="K263" i="7" s="1"/>
  <c r="E1608" i="7"/>
  <c r="K1608" i="7" s="1"/>
  <c r="E265" i="7"/>
  <c r="K265" i="7" s="1"/>
  <c r="E266" i="7"/>
  <c r="K266" i="7" s="1"/>
  <c r="E267" i="7"/>
  <c r="K267" i="7" s="1"/>
  <c r="E268" i="7"/>
  <c r="K268" i="7" s="1"/>
  <c r="E269" i="7"/>
  <c r="K269" i="7" s="1"/>
  <c r="E270" i="7"/>
  <c r="K270" i="7" s="1"/>
  <c r="E271" i="7"/>
  <c r="K271" i="7" s="1"/>
  <c r="E272" i="7"/>
  <c r="K272" i="7" s="1"/>
  <c r="E273" i="7"/>
  <c r="K273" i="7" s="1"/>
  <c r="E670" i="7"/>
  <c r="E275" i="7"/>
  <c r="K275" i="7" s="1"/>
  <c r="E276" i="7"/>
  <c r="K276" i="7" s="1"/>
  <c r="E277" i="7"/>
  <c r="K277" i="7" s="1"/>
  <c r="E278" i="7"/>
  <c r="K278" i="7" s="1"/>
  <c r="E279" i="7"/>
  <c r="K279" i="7" s="1"/>
  <c r="E280" i="7"/>
  <c r="K280" i="7" s="1"/>
  <c r="E281" i="7"/>
  <c r="K281" i="7" s="1"/>
  <c r="E282" i="7"/>
  <c r="K282" i="7" s="1"/>
  <c r="E283" i="7"/>
  <c r="K283" i="7" s="1"/>
  <c r="E284" i="7"/>
  <c r="K284" i="7" s="1"/>
  <c r="E285" i="7"/>
  <c r="K285" i="7" s="1"/>
  <c r="E286" i="7"/>
  <c r="K286" i="7" s="1"/>
  <c r="E287" i="7"/>
  <c r="K287" i="7" s="1"/>
  <c r="E288" i="7"/>
  <c r="K288" i="7" s="1"/>
  <c r="E289" i="7"/>
  <c r="K289" i="7" s="1"/>
  <c r="E290" i="7"/>
  <c r="K290" i="7" s="1"/>
  <c r="E559" i="7"/>
  <c r="E292" i="7"/>
  <c r="K292" i="7" s="1"/>
  <c r="E293" i="7"/>
  <c r="K293" i="7" s="1"/>
  <c r="E294" i="7"/>
  <c r="K294" i="7" s="1"/>
  <c r="E295" i="7"/>
  <c r="K295" i="7" s="1"/>
  <c r="E296" i="7"/>
  <c r="K296" i="7" s="1"/>
  <c r="E297" i="7"/>
  <c r="K297" i="7" s="1"/>
  <c r="E298" i="7"/>
  <c r="K298" i="7" s="1"/>
  <c r="E299" i="7"/>
  <c r="K299" i="7" s="1"/>
  <c r="E300" i="7"/>
  <c r="K300" i="7" s="1"/>
  <c r="E564" i="7"/>
  <c r="E302" i="7"/>
  <c r="K302" i="7" s="1"/>
  <c r="E303" i="7"/>
  <c r="K303" i="7" s="1"/>
  <c r="E304" i="7"/>
  <c r="K304" i="7" s="1"/>
  <c r="E305" i="7"/>
  <c r="K305" i="7" s="1"/>
  <c r="E306" i="7"/>
  <c r="K306" i="7" s="1"/>
  <c r="E307" i="7"/>
  <c r="K307" i="7" s="1"/>
  <c r="E308" i="7"/>
  <c r="K308" i="7" s="1"/>
  <c r="E309" i="7"/>
  <c r="K309" i="7" s="1"/>
  <c r="E10" i="7"/>
  <c r="E311" i="7"/>
  <c r="K311" i="7" s="1"/>
  <c r="E312" i="7"/>
  <c r="K312" i="7" s="1"/>
  <c r="E313" i="7"/>
  <c r="K313" i="7" s="1"/>
  <c r="E314" i="7"/>
  <c r="K314" i="7" s="1"/>
  <c r="E315" i="7"/>
  <c r="K315" i="7" s="1"/>
  <c r="E316" i="7"/>
  <c r="K316" i="7" s="1"/>
  <c r="E317" i="7"/>
  <c r="K317" i="7" s="1"/>
  <c r="E318" i="7"/>
  <c r="K318" i="7" s="1"/>
  <c r="E319" i="7"/>
  <c r="K319" i="7" s="1"/>
  <c r="E320" i="7"/>
  <c r="K320" i="7" s="1"/>
  <c r="E321" i="7"/>
  <c r="K321" i="7" s="1"/>
  <c r="E322" i="7"/>
  <c r="K322" i="7" s="1"/>
  <c r="E323" i="7"/>
  <c r="K323" i="7" s="1"/>
  <c r="E324" i="7"/>
  <c r="K324" i="7" s="1"/>
  <c r="E325" i="7"/>
  <c r="K325" i="7" s="1"/>
  <c r="E375" i="7"/>
  <c r="E327" i="7"/>
  <c r="K327" i="7" s="1"/>
  <c r="E310" i="7"/>
  <c r="E329" i="7"/>
  <c r="K329" i="7" s="1"/>
  <c r="E330" i="7"/>
  <c r="K330" i="7" s="1"/>
  <c r="E331" i="7"/>
  <c r="K331" i="7" s="1"/>
  <c r="E796" i="7"/>
  <c r="E333" i="7"/>
  <c r="K333" i="7" s="1"/>
  <c r="E334" i="7"/>
  <c r="K334" i="7" s="1"/>
  <c r="E335" i="7"/>
  <c r="K335" i="7" s="1"/>
  <c r="E336" i="7"/>
  <c r="K336" i="7" s="1"/>
  <c r="E337" i="7"/>
  <c r="K337" i="7" s="1"/>
  <c r="E338" i="7"/>
  <c r="K338" i="7" s="1"/>
  <c r="E339" i="7"/>
  <c r="K339" i="7" s="1"/>
  <c r="E340" i="7"/>
  <c r="K340" i="7" s="1"/>
  <c r="E341" i="7"/>
  <c r="K341" i="7" s="1"/>
  <c r="E342" i="7"/>
  <c r="K342" i="7" s="1"/>
  <c r="E343" i="7"/>
  <c r="K343" i="7" s="1"/>
  <c r="E344" i="7"/>
  <c r="K344" i="7" s="1"/>
  <c r="E345" i="7"/>
  <c r="K345" i="7" s="1"/>
  <c r="E346" i="7"/>
  <c r="K346" i="7" s="1"/>
  <c r="E347" i="7"/>
  <c r="K347" i="7" s="1"/>
  <c r="E348" i="7"/>
  <c r="K348" i="7" s="1"/>
  <c r="E349" i="7"/>
  <c r="K349" i="7" s="1"/>
  <c r="E350" i="7"/>
  <c r="K350" i="7" s="1"/>
  <c r="E351" i="7"/>
  <c r="K351" i="7" s="1"/>
  <c r="E352" i="7"/>
  <c r="K352" i="7" s="1"/>
  <c r="E353" i="7"/>
  <c r="K353" i="7" s="1"/>
  <c r="E354" i="7"/>
  <c r="K354" i="7" s="1"/>
  <c r="E355" i="7"/>
  <c r="K355" i="7" s="1"/>
  <c r="E356" i="7"/>
  <c r="K356" i="7" s="1"/>
  <c r="E357" i="7"/>
  <c r="K357" i="7" s="1"/>
  <c r="E358" i="7"/>
  <c r="K358" i="7" s="1"/>
  <c r="E359" i="7"/>
  <c r="K359" i="7" s="1"/>
  <c r="E53" i="7"/>
  <c r="K53" i="7" s="1"/>
  <c r="E361" i="7"/>
  <c r="K361" i="7" s="1"/>
  <c r="E30" i="7"/>
  <c r="K30" i="7" s="1"/>
  <c r="E363" i="7"/>
  <c r="K363" i="7" s="1"/>
  <c r="E364" i="7"/>
  <c r="K364" i="7" s="1"/>
  <c r="E365" i="7"/>
  <c r="K365" i="7" s="1"/>
  <c r="E366" i="7"/>
  <c r="K366" i="7" s="1"/>
  <c r="E367" i="7"/>
  <c r="K367" i="7" s="1"/>
  <c r="E368" i="7"/>
  <c r="K368" i="7" s="1"/>
  <c r="E369" i="7"/>
  <c r="K369" i="7" s="1"/>
  <c r="E370" i="7"/>
  <c r="K370" i="7" s="1"/>
  <c r="E371" i="7"/>
  <c r="K371" i="7" s="1"/>
  <c r="E372" i="7"/>
  <c r="K372" i="7" s="1"/>
  <c r="E1161" i="7"/>
  <c r="K1161" i="7" s="1"/>
  <c r="E58" i="7"/>
  <c r="K58" i="7" s="1"/>
  <c r="E1325" i="7"/>
  <c r="K1325" i="7" s="1"/>
  <c r="E376" i="7"/>
  <c r="K376" i="7" s="1"/>
  <c r="E377" i="7"/>
  <c r="K377" i="7" s="1"/>
  <c r="E378" i="7"/>
  <c r="K378" i="7" s="1"/>
  <c r="E379" i="7"/>
  <c r="K379" i="7" s="1"/>
  <c r="E380" i="7"/>
  <c r="K380" i="7" s="1"/>
  <c r="E381" i="7"/>
  <c r="K381" i="7" s="1"/>
  <c r="E382" i="7"/>
  <c r="K382" i="7" s="1"/>
  <c r="E383" i="7"/>
  <c r="K383" i="7" s="1"/>
  <c r="E384" i="7"/>
  <c r="K384" i="7" s="1"/>
  <c r="E385" i="7"/>
  <c r="K385" i="7" s="1"/>
  <c r="E386" i="7"/>
  <c r="K386" i="7" s="1"/>
  <c r="E387" i="7"/>
  <c r="K387" i="7" s="1"/>
  <c r="E388" i="7"/>
  <c r="K388" i="7" s="1"/>
  <c r="E389" i="7"/>
  <c r="K389" i="7" s="1"/>
  <c r="E390" i="7"/>
  <c r="K390" i="7" s="1"/>
  <c r="E391" i="7"/>
  <c r="K391" i="7" s="1"/>
  <c r="E392" i="7"/>
  <c r="K392" i="7" s="1"/>
  <c r="E393" i="7"/>
  <c r="K393" i="7" s="1"/>
  <c r="E394" i="7"/>
  <c r="K394" i="7" s="1"/>
  <c r="E395" i="7"/>
  <c r="K395" i="7" s="1"/>
  <c r="E396" i="7"/>
  <c r="K396" i="7" s="1"/>
  <c r="E397" i="7"/>
  <c r="K397" i="7" s="1"/>
  <c r="E398" i="7"/>
  <c r="K398" i="7" s="1"/>
  <c r="E399" i="7"/>
  <c r="K399" i="7" s="1"/>
  <c r="E833" i="7"/>
  <c r="E401" i="7"/>
  <c r="K401" i="7" s="1"/>
  <c r="E326" i="7"/>
  <c r="E403" i="7"/>
  <c r="K403" i="7" s="1"/>
  <c r="E404" i="7"/>
  <c r="K404" i="7" s="1"/>
  <c r="E405" i="7"/>
  <c r="K405" i="7" s="1"/>
  <c r="E406" i="7"/>
  <c r="K406" i="7" s="1"/>
  <c r="E407" i="7"/>
  <c r="K407" i="7" s="1"/>
  <c r="E400" i="7"/>
  <c r="E1097" i="7"/>
  <c r="K1097" i="7" s="1"/>
  <c r="E410" i="7"/>
  <c r="K410" i="7" s="1"/>
  <c r="E411" i="7"/>
  <c r="K411" i="7" s="1"/>
  <c r="E412" i="7"/>
  <c r="K412" i="7" s="1"/>
  <c r="E413" i="7"/>
  <c r="K413" i="7" s="1"/>
  <c r="E414" i="7"/>
  <c r="K414" i="7" s="1"/>
  <c r="E415" i="7"/>
  <c r="K415" i="7" s="1"/>
  <c r="E416" i="7"/>
  <c r="K416" i="7" s="1"/>
  <c r="E417" i="7"/>
  <c r="K417" i="7" s="1"/>
  <c r="E418" i="7"/>
  <c r="K418" i="7" s="1"/>
  <c r="E163" i="7"/>
  <c r="E420" i="7"/>
  <c r="K420" i="7" s="1"/>
  <c r="E421" i="7"/>
  <c r="K421" i="7" s="1"/>
  <c r="E422" i="7"/>
  <c r="K422" i="7" s="1"/>
  <c r="E423" i="7"/>
  <c r="K423" i="7" s="1"/>
  <c r="E424" i="7"/>
  <c r="K424" i="7" s="1"/>
  <c r="E425" i="7"/>
  <c r="K425" i="7" s="1"/>
  <c r="E426" i="7"/>
  <c r="K426" i="7" s="1"/>
  <c r="E427" i="7"/>
  <c r="K427" i="7" s="1"/>
  <c r="E428" i="7"/>
  <c r="K428" i="7" s="1"/>
  <c r="E429" i="7"/>
  <c r="K429" i="7" s="1"/>
  <c r="E430" i="7"/>
  <c r="K430" i="7" s="1"/>
  <c r="E431" i="7"/>
  <c r="K431" i="7" s="1"/>
  <c r="E432" i="7"/>
  <c r="K432" i="7" s="1"/>
  <c r="E433" i="7"/>
  <c r="K433" i="7" s="1"/>
  <c r="E434" i="7"/>
  <c r="K434" i="7" s="1"/>
  <c r="E435" i="7"/>
  <c r="K435" i="7" s="1"/>
  <c r="E436" i="7"/>
  <c r="K436" i="7" s="1"/>
  <c r="E437" i="7"/>
  <c r="K437" i="7" s="1"/>
  <c r="E438" i="7"/>
  <c r="K438" i="7" s="1"/>
  <c r="E439" i="7"/>
  <c r="K439" i="7" s="1"/>
  <c r="E440" i="7"/>
  <c r="K440" i="7" s="1"/>
  <c r="E441" i="7"/>
  <c r="K441" i="7" s="1"/>
  <c r="E442" i="7"/>
  <c r="K442" i="7" s="1"/>
  <c r="E443" i="7"/>
  <c r="K443" i="7" s="1"/>
  <c r="E444" i="7"/>
  <c r="K444" i="7" s="1"/>
  <c r="E445" i="7"/>
  <c r="K445" i="7" s="1"/>
  <c r="E446" i="7"/>
  <c r="K446" i="7" s="1"/>
  <c r="E447" i="7"/>
  <c r="K447" i="7" s="1"/>
  <c r="E448" i="7"/>
  <c r="K448" i="7" s="1"/>
  <c r="E449" i="7"/>
  <c r="K449" i="7" s="1"/>
  <c r="E450" i="7"/>
  <c r="K450" i="7" s="1"/>
  <c r="E451" i="7"/>
  <c r="K451" i="7" s="1"/>
  <c r="E452" i="7"/>
  <c r="K452" i="7" s="1"/>
  <c r="E453" i="7"/>
  <c r="K453" i="7" s="1"/>
  <c r="E454" i="7"/>
  <c r="K454" i="7" s="1"/>
  <c r="E455" i="7"/>
  <c r="K455" i="7" s="1"/>
  <c r="E456" i="7"/>
  <c r="K456" i="7" s="1"/>
  <c r="E457" i="7"/>
  <c r="K457" i="7" s="1"/>
  <c r="E458" i="7"/>
  <c r="K458" i="7" s="1"/>
  <c r="E459" i="7"/>
  <c r="K459" i="7" s="1"/>
  <c r="E460" i="7"/>
  <c r="K460" i="7" s="1"/>
  <c r="E461" i="7"/>
  <c r="K461" i="7" s="1"/>
  <c r="E462" i="7"/>
  <c r="K462" i="7" s="1"/>
  <c r="E463" i="7"/>
  <c r="K463" i="7" s="1"/>
  <c r="E464" i="7"/>
  <c r="K464" i="7" s="1"/>
  <c r="E465" i="7"/>
  <c r="K465" i="7" s="1"/>
  <c r="E466" i="7"/>
  <c r="K466" i="7" s="1"/>
  <c r="E467" i="7"/>
  <c r="K467" i="7" s="1"/>
  <c r="E468" i="7"/>
  <c r="K468" i="7" s="1"/>
  <c r="E469" i="7"/>
  <c r="K469" i="7" s="1"/>
  <c r="E1596" i="7"/>
  <c r="K1596" i="7" s="1"/>
  <c r="E471" i="7"/>
  <c r="E472" i="7"/>
  <c r="K472" i="7" s="1"/>
  <c r="E473" i="7"/>
  <c r="K473" i="7" s="1"/>
  <c r="E402" i="7"/>
  <c r="E475" i="7"/>
  <c r="K475" i="7" s="1"/>
  <c r="E476" i="7"/>
  <c r="K476" i="7" s="1"/>
  <c r="E477" i="7"/>
  <c r="K477" i="7" s="1"/>
  <c r="E478" i="7"/>
  <c r="K478" i="7" s="1"/>
  <c r="E479" i="7"/>
  <c r="K479" i="7" s="1"/>
  <c r="E480" i="7"/>
  <c r="K480" i="7" s="1"/>
  <c r="E481" i="7"/>
  <c r="K481" i="7" s="1"/>
  <c r="E482" i="7"/>
  <c r="K482" i="7" s="1"/>
  <c r="E800" i="7"/>
  <c r="E1472" i="7"/>
  <c r="K1472" i="7" s="1"/>
  <c r="E485" i="7"/>
  <c r="K485" i="7" s="1"/>
  <c r="E486" i="7"/>
  <c r="K486" i="7" s="1"/>
  <c r="E487" i="7"/>
  <c r="K487" i="7" s="1"/>
  <c r="E488" i="7"/>
  <c r="K488" i="7" s="1"/>
  <c r="E489" i="7"/>
  <c r="K489" i="7" s="1"/>
  <c r="E490" i="7"/>
  <c r="K490" i="7" s="1"/>
  <c r="E491" i="7"/>
  <c r="K491" i="7" s="1"/>
  <c r="E492" i="7"/>
  <c r="K492" i="7" s="1"/>
  <c r="E493" i="7"/>
  <c r="K493" i="7" s="1"/>
  <c r="E494" i="7"/>
  <c r="K494" i="7" s="1"/>
  <c r="E495" i="7"/>
  <c r="K495" i="7" s="1"/>
  <c r="E496" i="7"/>
  <c r="K496" i="7" s="1"/>
  <c r="E497" i="7"/>
  <c r="K497" i="7" s="1"/>
  <c r="E498" i="7"/>
  <c r="K498" i="7" s="1"/>
  <c r="E499" i="7"/>
  <c r="K499" i="7" s="1"/>
  <c r="E500" i="7"/>
  <c r="K500" i="7" s="1"/>
  <c r="E501" i="7"/>
  <c r="K501" i="7" s="1"/>
  <c r="E502" i="7"/>
  <c r="K502" i="7" s="1"/>
  <c r="E503" i="7"/>
  <c r="K503" i="7" s="1"/>
  <c r="E967" i="7"/>
  <c r="E505" i="7"/>
  <c r="K505" i="7" s="1"/>
  <c r="E506" i="7"/>
  <c r="K506" i="7" s="1"/>
  <c r="E507" i="7"/>
  <c r="K507" i="7" s="1"/>
  <c r="E508" i="7"/>
  <c r="K508" i="7" s="1"/>
  <c r="E509" i="7"/>
  <c r="K509" i="7" s="1"/>
  <c r="E510" i="7"/>
  <c r="K510" i="7" s="1"/>
  <c r="E511" i="7"/>
  <c r="K511" i="7" s="1"/>
  <c r="E512" i="7"/>
  <c r="K512" i="7" s="1"/>
  <c r="E513" i="7"/>
  <c r="K513" i="7" s="1"/>
  <c r="E514" i="7"/>
  <c r="K514" i="7" s="1"/>
  <c r="E515" i="7"/>
  <c r="K515" i="7" s="1"/>
  <c r="E516" i="7"/>
  <c r="K516" i="7" s="1"/>
  <c r="E517" i="7"/>
  <c r="K517" i="7" s="1"/>
  <c r="E518" i="7"/>
  <c r="K518" i="7" s="1"/>
  <c r="E519" i="7"/>
  <c r="K519" i="7" s="1"/>
  <c r="E520" i="7"/>
  <c r="K520" i="7" s="1"/>
  <c r="E980" i="7"/>
  <c r="E522" i="7"/>
  <c r="K522" i="7" s="1"/>
  <c r="E523" i="7"/>
  <c r="K523" i="7" s="1"/>
  <c r="E524" i="7"/>
  <c r="K524" i="7" s="1"/>
  <c r="E525" i="7"/>
  <c r="K525" i="7" s="1"/>
  <c r="E526" i="7"/>
  <c r="K526" i="7" s="1"/>
  <c r="E527" i="7"/>
  <c r="K527" i="7" s="1"/>
  <c r="E528" i="7"/>
  <c r="K528" i="7" s="1"/>
  <c r="E529" i="7"/>
  <c r="K529" i="7" s="1"/>
  <c r="E530" i="7"/>
  <c r="K530" i="7" s="1"/>
  <c r="E531" i="7"/>
  <c r="K531" i="7" s="1"/>
  <c r="E532" i="7"/>
  <c r="K532" i="7" s="1"/>
  <c r="E533" i="7"/>
  <c r="K533" i="7" s="1"/>
  <c r="E534" i="7"/>
  <c r="K534" i="7" s="1"/>
  <c r="E535" i="7"/>
  <c r="K535" i="7" s="1"/>
  <c r="E536" i="7"/>
  <c r="K536" i="7" s="1"/>
  <c r="E537" i="7"/>
  <c r="K537" i="7" s="1"/>
  <c r="E538" i="7"/>
  <c r="K538" i="7" s="1"/>
  <c r="E539" i="7"/>
  <c r="K539" i="7" s="1"/>
  <c r="E540" i="7"/>
  <c r="K540" i="7" s="1"/>
  <c r="E541" i="7"/>
  <c r="K541" i="7" s="1"/>
  <c r="E542" i="7"/>
  <c r="K542" i="7" s="1"/>
  <c r="E543" i="7"/>
  <c r="K543" i="7" s="1"/>
  <c r="E544" i="7"/>
  <c r="K544" i="7" s="1"/>
  <c r="E545" i="7"/>
  <c r="K545" i="7" s="1"/>
  <c r="E546" i="7"/>
  <c r="K546" i="7" s="1"/>
  <c r="E547" i="7"/>
  <c r="K547" i="7" s="1"/>
  <c r="E548" i="7"/>
  <c r="K548" i="7" s="1"/>
  <c r="E549" i="7"/>
  <c r="K549" i="7" s="1"/>
  <c r="E550" i="7"/>
  <c r="K550" i="7" s="1"/>
  <c r="E551" i="7"/>
  <c r="K551" i="7" s="1"/>
  <c r="E552" i="7"/>
  <c r="K552" i="7" s="1"/>
  <c r="E553" i="7"/>
  <c r="K553" i="7" s="1"/>
  <c r="E554" i="7"/>
  <c r="K554" i="7" s="1"/>
  <c r="E555" i="7"/>
  <c r="K555" i="7" s="1"/>
  <c r="E556" i="7"/>
  <c r="K556" i="7" s="1"/>
  <c r="E557" i="7"/>
  <c r="K557" i="7" s="1"/>
  <c r="E558" i="7"/>
  <c r="K558" i="7" s="1"/>
  <c r="E408" i="7"/>
  <c r="E560" i="7"/>
  <c r="K560" i="7" s="1"/>
  <c r="E561" i="7"/>
  <c r="K561" i="7" s="1"/>
  <c r="E562" i="7"/>
  <c r="K562" i="7" s="1"/>
  <c r="E563" i="7"/>
  <c r="K563" i="7" s="1"/>
  <c r="E991" i="7"/>
  <c r="E565" i="7"/>
  <c r="K565" i="7" s="1"/>
  <c r="E566" i="7"/>
  <c r="K566" i="7" s="1"/>
  <c r="E567" i="7"/>
  <c r="K567" i="7" s="1"/>
  <c r="E1034" i="7"/>
  <c r="E569" i="7"/>
  <c r="K569" i="7" s="1"/>
  <c r="E570" i="7"/>
  <c r="K570" i="7" s="1"/>
  <c r="E571" i="7"/>
  <c r="K571" i="7" s="1"/>
  <c r="E1046" i="7"/>
  <c r="E573" i="7"/>
  <c r="K573" i="7" s="1"/>
  <c r="E574" i="7"/>
  <c r="K574" i="7" s="1"/>
  <c r="E575" i="7"/>
  <c r="K575" i="7" s="1"/>
  <c r="E576" i="7"/>
  <c r="K576" i="7" s="1"/>
  <c r="E577" i="7"/>
  <c r="K577" i="7" s="1"/>
  <c r="E578" i="7"/>
  <c r="K578" i="7" s="1"/>
  <c r="E579" i="7"/>
  <c r="K579" i="7" s="1"/>
  <c r="E580" i="7"/>
  <c r="K580" i="7" s="1"/>
  <c r="E581" i="7"/>
  <c r="K581" i="7" s="1"/>
  <c r="E582" i="7"/>
  <c r="K582" i="7" s="1"/>
  <c r="E583" i="7"/>
  <c r="K583" i="7" s="1"/>
  <c r="E584" i="7"/>
  <c r="K584" i="7" s="1"/>
  <c r="E585" i="7"/>
  <c r="K585" i="7" s="1"/>
  <c r="E586" i="7"/>
  <c r="K586" i="7" s="1"/>
  <c r="E587" i="7"/>
  <c r="K587" i="7" s="1"/>
  <c r="E588" i="7"/>
  <c r="K588" i="7" s="1"/>
  <c r="E589" i="7"/>
  <c r="K589" i="7" s="1"/>
  <c r="E590" i="7"/>
  <c r="K590" i="7" s="1"/>
  <c r="E591" i="7"/>
  <c r="K591" i="7" s="1"/>
  <c r="E592" i="7"/>
  <c r="K592" i="7" s="1"/>
  <c r="E593" i="7"/>
  <c r="K593" i="7" s="1"/>
  <c r="E594" i="7"/>
  <c r="K594" i="7" s="1"/>
  <c r="E595" i="7"/>
  <c r="K595" i="7" s="1"/>
  <c r="E596" i="7"/>
  <c r="K596" i="7" s="1"/>
  <c r="E597" i="7"/>
  <c r="K597" i="7" s="1"/>
  <c r="E598" i="7"/>
  <c r="K598" i="7" s="1"/>
  <c r="E599" i="7"/>
  <c r="K599" i="7" s="1"/>
  <c r="E600" i="7"/>
  <c r="K600" i="7" s="1"/>
  <c r="E601" i="7"/>
  <c r="K601" i="7" s="1"/>
  <c r="E602" i="7"/>
  <c r="K602" i="7" s="1"/>
  <c r="E603" i="7"/>
  <c r="K603" i="7" s="1"/>
  <c r="E604" i="7"/>
  <c r="K604" i="7" s="1"/>
  <c r="E605" i="7"/>
  <c r="K605" i="7" s="1"/>
  <c r="E606" i="7"/>
  <c r="K606" i="7" s="1"/>
  <c r="E607" i="7"/>
  <c r="K607" i="7" s="1"/>
  <c r="E608" i="7"/>
  <c r="K608" i="7" s="1"/>
  <c r="E609" i="7"/>
  <c r="K609" i="7" s="1"/>
  <c r="E610" i="7"/>
  <c r="K610" i="7" s="1"/>
  <c r="E611" i="7"/>
  <c r="K611" i="7" s="1"/>
  <c r="E612" i="7"/>
  <c r="K612" i="7" s="1"/>
  <c r="E613" i="7"/>
  <c r="K613" i="7" s="1"/>
  <c r="E614" i="7"/>
  <c r="K614" i="7" s="1"/>
  <c r="E615" i="7"/>
  <c r="K615" i="7" s="1"/>
  <c r="E616" i="7"/>
  <c r="K616" i="7" s="1"/>
  <c r="E617" i="7"/>
  <c r="K617" i="7" s="1"/>
  <c r="E618" i="7"/>
  <c r="K618" i="7" s="1"/>
  <c r="E619" i="7"/>
  <c r="K619" i="7" s="1"/>
  <c r="E1024" i="7"/>
  <c r="E621" i="7"/>
  <c r="K621" i="7" s="1"/>
  <c r="E622" i="7"/>
  <c r="K622" i="7" s="1"/>
  <c r="E623" i="7"/>
  <c r="K623" i="7" s="1"/>
  <c r="E624" i="7"/>
  <c r="K624" i="7" s="1"/>
  <c r="E374" i="7"/>
  <c r="E626" i="7"/>
  <c r="K626" i="7" s="1"/>
  <c r="E627" i="7"/>
  <c r="K627" i="7" s="1"/>
  <c r="E855" i="7"/>
  <c r="E629" i="7"/>
  <c r="K629" i="7" s="1"/>
  <c r="E860" i="7"/>
  <c r="E631" i="7"/>
  <c r="K631" i="7" s="1"/>
  <c r="E632" i="7"/>
  <c r="K632" i="7" s="1"/>
  <c r="E633" i="7"/>
  <c r="K633" i="7" s="1"/>
  <c r="E634" i="7"/>
  <c r="K634" i="7" s="1"/>
  <c r="E635" i="7"/>
  <c r="K635" i="7" s="1"/>
  <c r="E636" i="7"/>
  <c r="K636" i="7" s="1"/>
  <c r="E637" i="7"/>
  <c r="K637" i="7" s="1"/>
  <c r="E638" i="7"/>
  <c r="K638" i="7" s="1"/>
  <c r="E639" i="7"/>
  <c r="K639" i="7" s="1"/>
  <c r="E640" i="7"/>
  <c r="K640" i="7" s="1"/>
  <c r="E641" i="7"/>
  <c r="K641" i="7" s="1"/>
  <c r="E642" i="7"/>
  <c r="K642" i="7" s="1"/>
  <c r="E643" i="7"/>
  <c r="K643" i="7" s="1"/>
  <c r="E644" i="7"/>
  <c r="K644" i="7" s="1"/>
  <c r="E645" i="7"/>
  <c r="K645" i="7" s="1"/>
  <c r="E646" i="7"/>
  <c r="K646" i="7" s="1"/>
  <c r="E647" i="7"/>
  <c r="K647" i="7" s="1"/>
  <c r="E648" i="7"/>
  <c r="K648" i="7" s="1"/>
  <c r="E649" i="7"/>
  <c r="K649" i="7" s="1"/>
  <c r="E650" i="7"/>
  <c r="K650" i="7" s="1"/>
  <c r="E651" i="7"/>
  <c r="K651" i="7" s="1"/>
  <c r="E652" i="7"/>
  <c r="K652" i="7" s="1"/>
  <c r="E653" i="7"/>
  <c r="K653" i="7" s="1"/>
  <c r="E654" i="7"/>
  <c r="K654" i="7" s="1"/>
  <c r="E655" i="7"/>
  <c r="K655" i="7" s="1"/>
  <c r="E656" i="7"/>
  <c r="K656" i="7" s="1"/>
  <c r="E657" i="7"/>
  <c r="K657" i="7" s="1"/>
  <c r="E658" i="7"/>
  <c r="K658" i="7" s="1"/>
  <c r="E659" i="7"/>
  <c r="K659" i="7" s="1"/>
  <c r="E660" i="7"/>
  <c r="K660" i="7" s="1"/>
  <c r="E661" i="7"/>
  <c r="K661" i="7" s="1"/>
  <c r="E662" i="7"/>
  <c r="K662" i="7" s="1"/>
  <c r="E663" i="7"/>
  <c r="K663" i="7" s="1"/>
  <c r="E664" i="7"/>
  <c r="K664" i="7" s="1"/>
  <c r="E665" i="7"/>
  <c r="K665" i="7" s="1"/>
  <c r="E666" i="7"/>
  <c r="K666" i="7" s="1"/>
  <c r="E667" i="7"/>
  <c r="K667" i="7" s="1"/>
  <c r="E668" i="7"/>
  <c r="K668" i="7" s="1"/>
  <c r="E264" i="7"/>
  <c r="K264" i="7" s="1"/>
  <c r="E252" i="7"/>
  <c r="K252" i="7" s="1"/>
  <c r="E671" i="7"/>
  <c r="K671" i="7" s="1"/>
  <c r="E672" i="7"/>
  <c r="K672" i="7" s="1"/>
  <c r="E673" i="7"/>
  <c r="K673" i="7" s="1"/>
  <c r="E674" i="7"/>
  <c r="K674" i="7" s="1"/>
  <c r="E821" i="7"/>
  <c r="E676" i="7"/>
  <c r="K676" i="7" s="1"/>
  <c r="E677" i="7"/>
  <c r="K677" i="7" s="1"/>
  <c r="E678" i="7"/>
  <c r="K678" i="7" s="1"/>
  <c r="E822" i="7"/>
  <c r="E680" i="7"/>
  <c r="K680" i="7" s="1"/>
  <c r="E681" i="7"/>
  <c r="K681" i="7" s="1"/>
  <c r="E682" i="7"/>
  <c r="K682" i="7" s="1"/>
  <c r="E683" i="7"/>
  <c r="K683" i="7" s="1"/>
  <c r="E684" i="7"/>
  <c r="K684" i="7" s="1"/>
  <c r="E685" i="7"/>
  <c r="K685" i="7" s="1"/>
  <c r="E686" i="7"/>
  <c r="K686" i="7" s="1"/>
  <c r="E687" i="7"/>
  <c r="K687" i="7" s="1"/>
  <c r="E688" i="7"/>
  <c r="K688" i="7" s="1"/>
  <c r="E689" i="7"/>
  <c r="K689" i="7" s="1"/>
  <c r="E690" i="7"/>
  <c r="K690" i="7" s="1"/>
  <c r="E691" i="7"/>
  <c r="K691" i="7" s="1"/>
  <c r="E692" i="7"/>
  <c r="K692" i="7" s="1"/>
  <c r="E693" i="7"/>
  <c r="K693" i="7" s="1"/>
  <c r="E694" i="7"/>
  <c r="K694" i="7" s="1"/>
  <c r="E695" i="7"/>
  <c r="K695" i="7" s="1"/>
  <c r="E696" i="7"/>
  <c r="K696" i="7" s="1"/>
  <c r="E697" i="7"/>
  <c r="K697" i="7" s="1"/>
  <c r="E698" i="7"/>
  <c r="K698" i="7" s="1"/>
  <c r="E699" i="7"/>
  <c r="K699" i="7" s="1"/>
  <c r="E700" i="7"/>
  <c r="K700" i="7" s="1"/>
  <c r="E181" i="7"/>
  <c r="E702" i="7"/>
  <c r="K702" i="7" s="1"/>
  <c r="E703" i="7"/>
  <c r="K703" i="7" s="1"/>
  <c r="E704" i="7"/>
  <c r="K704" i="7" s="1"/>
  <c r="E32" i="7"/>
  <c r="K32" i="7" s="1"/>
  <c r="E25" i="7"/>
  <c r="K25" i="7" s="1"/>
  <c r="E707" i="7"/>
  <c r="K707" i="7" s="1"/>
  <c r="E708" i="7"/>
  <c r="K708" i="7" s="1"/>
  <c r="E709" i="7"/>
  <c r="K709" i="7" s="1"/>
  <c r="E710" i="7"/>
  <c r="K710" i="7" s="1"/>
  <c r="E711" i="7"/>
  <c r="K711" i="7" s="1"/>
  <c r="E712" i="7"/>
  <c r="K712" i="7" s="1"/>
  <c r="E713" i="7"/>
  <c r="K713" i="7" s="1"/>
  <c r="E714" i="7"/>
  <c r="K714" i="7" s="1"/>
  <c r="E715" i="7"/>
  <c r="K715" i="7" s="1"/>
  <c r="E716" i="7"/>
  <c r="K716" i="7" s="1"/>
  <c r="E717" i="7"/>
  <c r="K717" i="7" s="1"/>
  <c r="E718" i="7"/>
  <c r="K718" i="7" s="1"/>
  <c r="E719" i="7"/>
  <c r="K719" i="7" s="1"/>
  <c r="E720" i="7"/>
  <c r="K720" i="7" s="1"/>
  <c r="E721" i="7"/>
  <c r="K721" i="7" s="1"/>
  <c r="E722" i="7"/>
  <c r="K722" i="7" s="1"/>
  <c r="E723" i="7"/>
  <c r="K723" i="7" s="1"/>
  <c r="E724" i="7"/>
  <c r="K724" i="7" s="1"/>
  <c r="E725" i="7"/>
  <c r="K725" i="7" s="1"/>
  <c r="E726" i="7"/>
  <c r="K726" i="7" s="1"/>
  <c r="E727" i="7"/>
  <c r="K727" i="7" s="1"/>
  <c r="E728" i="7"/>
  <c r="K728" i="7" s="1"/>
  <c r="E675" i="7"/>
  <c r="E730" i="7"/>
  <c r="K730" i="7" s="1"/>
  <c r="E731" i="7"/>
  <c r="K731" i="7" s="1"/>
  <c r="E732" i="7"/>
  <c r="K732" i="7" s="1"/>
  <c r="E733" i="7"/>
  <c r="K733" i="7" s="1"/>
  <c r="E734" i="7"/>
  <c r="K734" i="7" s="1"/>
  <c r="E735" i="7"/>
  <c r="K735" i="7" s="1"/>
  <c r="E736" i="7"/>
  <c r="K736" i="7" s="1"/>
  <c r="E737" i="7"/>
  <c r="K737" i="7" s="1"/>
  <c r="E738" i="7"/>
  <c r="K738" i="7" s="1"/>
  <c r="E1113" i="7"/>
  <c r="K1113" i="7" s="1"/>
  <c r="E740" i="7"/>
  <c r="K740" i="7" s="1"/>
  <c r="E741" i="7"/>
  <c r="K741" i="7" s="1"/>
  <c r="E742" i="7"/>
  <c r="K742" i="7" s="1"/>
  <c r="E743" i="7"/>
  <c r="K743" i="7" s="1"/>
  <c r="E744" i="7"/>
  <c r="K744" i="7" s="1"/>
  <c r="E745" i="7"/>
  <c r="K745" i="7" s="1"/>
  <c r="E746" i="7"/>
  <c r="K746" i="7" s="1"/>
  <c r="E825" i="7"/>
  <c r="E748" i="7"/>
  <c r="K748" i="7" s="1"/>
  <c r="E247" i="7"/>
  <c r="K247" i="7" s="1"/>
  <c r="E750" i="7"/>
  <c r="K750" i="7" s="1"/>
  <c r="E751" i="7"/>
  <c r="K751" i="7" s="1"/>
  <c r="E752" i="7"/>
  <c r="K752" i="7" s="1"/>
  <c r="E753" i="7"/>
  <c r="K753" i="7" s="1"/>
  <c r="E754" i="7"/>
  <c r="K754" i="7" s="1"/>
  <c r="E679" i="7"/>
  <c r="E756" i="7"/>
  <c r="K756" i="7" s="1"/>
  <c r="E757" i="7"/>
  <c r="K757" i="7" s="1"/>
  <c r="E758" i="7"/>
  <c r="K758" i="7" s="1"/>
  <c r="E759" i="7"/>
  <c r="K759" i="7" s="1"/>
  <c r="E760" i="7"/>
  <c r="K760" i="7" s="1"/>
  <c r="E761" i="7"/>
  <c r="K761" i="7" s="1"/>
  <c r="E762" i="7"/>
  <c r="K762" i="7" s="1"/>
  <c r="E763" i="7"/>
  <c r="K763" i="7" s="1"/>
  <c r="E862" i="7"/>
  <c r="E765" i="7"/>
  <c r="K765" i="7" s="1"/>
  <c r="E409" i="7"/>
  <c r="E1502" i="7"/>
  <c r="K1502" i="7" s="1"/>
  <c r="E768" i="7"/>
  <c r="K768" i="7" s="1"/>
  <c r="E769" i="7"/>
  <c r="K769" i="7" s="1"/>
  <c r="E770" i="7"/>
  <c r="K770" i="7" s="1"/>
  <c r="E771" i="7"/>
  <c r="K771" i="7" s="1"/>
  <c r="E772" i="7"/>
  <c r="K772" i="7" s="1"/>
  <c r="E773" i="7"/>
  <c r="K773" i="7" s="1"/>
  <c r="E774" i="7"/>
  <c r="K774" i="7" s="1"/>
  <c r="E775" i="7"/>
  <c r="K775" i="7" s="1"/>
  <c r="E776" i="7"/>
  <c r="K776" i="7" s="1"/>
  <c r="E777" i="7"/>
  <c r="K777" i="7" s="1"/>
  <c r="E778" i="7"/>
  <c r="K778" i="7" s="1"/>
  <c r="E779" i="7"/>
  <c r="K779" i="7" s="1"/>
  <c r="E780" i="7"/>
  <c r="K780" i="7" s="1"/>
  <c r="E781" i="7"/>
  <c r="K781" i="7" s="1"/>
  <c r="E782" i="7"/>
  <c r="K782" i="7" s="1"/>
  <c r="E783" i="7"/>
  <c r="K783" i="7" s="1"/>
  <c r="E784" i="7"/>
  <c r="K784" i="7" s="1"/>
  <c r="E785" i="7"/>
  <c r="K785" i="7" s="1"/>
  <c r="E764" i="7"/>
  <c r="E1324" i="7"/>
  <c r="K1324" i="7" s="1"/>
  <c r="E788" i="7"/>
  <c r="K788" i="7" s="1"/>
  <c r="E789" i="7"/>
  <c r="K789" i="7" s="1"/>
  <c r="E790" i="7"/>
  <c r="K790" i="7" s="1"/>
  <c r="E791" i="7"/>
  <c r="K791" i="7" s="1"/>
  <c r="E792" i="7"/>
  <c r="K792" i="7" s="1"/>
  <c r="E793" i="7"/>
  <c r="K793" i="7" s="1"/>
  <c r="E794" i="7"/>
  <c r="K794" i="7" s="1"/>
  <c r="E419" i="7"/>
  <c r="E1312" i="7"/>
  <c r="K1312" i="7" s="1"/>
  <c r="E797" i="7"/>
  <c r="K797" i="7" s="1"/>
  <c r="E798" i="7"/>
  <c r="K798" i="7" s="1"/>
  <c r="E799" i="7"/>
  <c r="K799" i="7" s="1"/>
  <c r="E1515" i="7"/>
  <c r="K1515" i="7" s="1"/>
  <c r="E801" i="7"/>
  <c r="K801" i="7" s="1"/>
  <c r="E802" i="7"/>
  <c r="K802" i="7" s="1"/>
  <c r="E803" i="7"/>
  <c r="K803" i="7" s="1"/>
  <c r="E804" i="7"/>
  <c r="K804" i="7" s="1"/>
  <c r="E805" i="7"/>
  <c r="K805" i="7" s="1"/>
  <c r="E806" i="7"/>
  <c r="K806" i="7" s="1"/>
  <c r="E807" i="7"/>
  <c r="K807" i="7" s="1"/>
  <c r="E808" i="7"/>
  <c r="K808" i="7" s="1"/>
  <c r="E809" i="7"/>
  <c r="K809" i="7" s="1"/>
  <c r="E810" i="7"/>
  <c r="K810" i="7" s="1"/>
  <c r="E811" i="7"/>
  <c r="K811" i="7" s="1"/>
  <c r="E812" i="7"/>
  <c r="K812" i="7" s="1"/>
  <c r="E813" i="7"/>
  <c r="K813" i="7" s="1"/>
  <c r="E814" i="7"/>
  <c r="K814" i="7" s="1"/>
  <c r="E815" i="7"/>
  <c r="K815" i="7" s="1"/>
  <c r="E816" i="7"/>
  <c r="K816" i="7" s="1"/>
  <c r="E817" i="7"/>
  <c r="K817" i="7" s="1"/>
  <c r="E818" i="7"/>
  <c r="K818" i="7" s="1"/>
  <c r="E819" i="7"/>
  <c r="K819" i="7" s="1"/>
  <c r="E820" i="7"/>
  <c r="K820" i="7" s="1"/>
  <c r="E328" i="7"/>
  <c r="E186" i="7"/>
  <c r="E823" i="7"/>
  <c r="K823" i="7" s="1"/>
  <c r="E824" i="7"/>
  <c r="K824" i="7" s="1"/>
  <c r="E701" i="7"/>
  <c r="E1460" i="7"/>
  <c r="K1460" i="7" s="1"/>
  <c r="E827" i="7"/>
  <c r="K827" i="7" s="1"/>
  <c r="E1152" i="7"/>
  <c r="K1152" i="7" s="1"/>
  <c r="E1670" i="7"/>
  <c r="K1670" i="7" s="1"/>
  <c r="E830" i="7"/>
  <c r="K830" i="7" s="1"/>
  <c r="E831" i="7"/>
  <c r="K831" i="7" s="1"/>
  <c r="E832" i="7"/>
  <c r="K832" i="7" s="1"/>
  <c r="E826" i="7"/>
  <c r="E834" i="7"/>
  <c r="K834" i="7" s="1"/>
  <c r="E835" i="7"/>
  <c r="K835" i="7" s="1"/>
  <c r="E836" i="7"/>
  <c r="K836" i="7" s="1"/>
  <c r="E837" i="7"/>
  <c r="K837" i="7" s="1"/>
  <c r="E838" i="7"/>
  <c r="K838" i="7" s="1"/>
  <c r="E839" i="7"/>
  <c r="K839" i="7" s="1"/>
  <c r="E840" i="7"/>
  <c r="K840" i="7" s="1"/>
  <c r="E841" i="7"/>
  <c r="K841" i="7" s="1"/>
  <c r="E842" i="7"/>
  <c r="K842" i="7" s="1"/>
  <c r="E843" i="7"/>
  <c r="K843" i="7" s="1"/>
  <c r="E844" i="7"/>
  <c r="K844" i="7" s="1"/>
  <c r="E845" i="7"/>
  <c r="K845" i="7" s="1"/>
  <c r="E846" i="7"/>
  <c r="K846" i="7" s="1"/>
  <c r="E847" i="7"/>
  <c r="K847" i="7" s="1"/>
  <c r="E848" i="7"/>
  <c r="K848" i="7" s="1"/>
  <c r="E849" i="7"/>
  <c r="K849" i="7" s="1"/>
  <c r="E850" i="7"/>
  <c r="K850" i="7" s="1"/>
  <c r="E851" i="7"/>
  <c r="K851" i="7" s="1"/>
  <c r="E852" i="7"/>
  <c r="K852" i="7" s="1"/>
  <c r="E853" i="7"/>
  <c r="K853" i="7" s="1"/>
  <c r="E854" i="7"/>
  <c r="K854" i="7" s="1"/>
  <c r="E196" i="7"/>
  <c r="E856" i="7"/>
  <c r="K856" i="7" s="1"/>
  <c r="E857" i="7"/>
  <c r="K857" i="7" s="1"/>
  <c r="E858" i="7"/>
  <c r="K858" i="7" s="1"/>
  <c r="E859" i="7"/>
  <c r="K859" i="7" s="1"/>
  <c r="E705" i="7"/>
  <c r="E861" i="7"/>
  <c r="K861" i="7" s="1"/>
  <c r="E1522" i="7"/>
  <c r="K1522" i="7" s="1"/>
  <c r="E863" i="7"/>
  <c r="K863" i="7" s="1"/>
  <c r="E864" i="7"/>
  <c r="K864" i="7" s="1"/>
  <c r="E470" i="7"/>
  <c r="E866" i="7"/>
  <c r="K866" i="7" s="1"/>
  <c r="E867" i="7"/>
  <c r="K867" i="7" s="1"/>
  <c r="E868" i="7"/>
  <c r="K868" i="7" s="1"/>
  <c r="E869" i="7"/>
  <c r="K869" i="7" s="1"/>
  <c r="E870" i="7"/>
  <c r="K870" i="7" s="1"/>
  <c r="E871" i="7"/>
  <c r="K871" i="7" s="1"/>
  <c r="E872" i="7"/>
  <c r="K872" i="7" s="1"/>
  <c r="E873" i="7"/>
  <c r="K873" i="7" s="1"/>
  <c r="E874" i="7"/>
  <c r="K874" i="7" s="1"/>
  <c r="E875" i="7"/>
  <c r="K875" i="7" s="1"/>
  <c r="E876" i="7"/>
  <c r="K876" i="7" s="1"/>
  <c r="E877" i="7"/>
  <c r="K877" i="7" s="1"/>
  <c r="E878" i="7"/>
  <c r="K878" i="7" s="1"/>
  <c r="E879" i="7"/>
  <c r="K879" i="7" s="1"/>
  <c r="E880" i="7"/>
  <c r="K880" i="7" s="1"/>
  <c r="E881" i="7"/>
  <c r="K881" i="7" s="1"/>
  <c r="E882" i="7"/>
  <c r="K882" i="7" s="1"/>
  <c r="E883" i="7"/>
  <c r="K883" i="7" s="1"/>
  <c r="E884" i="7"/>
  <c r="K884" i="7" s="1"/>
  <c r="E885" i="7"/>
  <c r="K885" i="7" s="1"/>
  <c r="E886" i="7"/>
  <c r="K886" i="7" s="1"/>
  <c r="E887" i="7"/>
  <c r="K887" i="7" s="1"/>
  <c r="E888" i="7"/>
  <c r="K888" i="7" s="1"/>
  <c r="E889" i="7"/>
  <c r="K889" i="7" s="1"/>
  <c r="E890" i="7"/>
  <c r="K890" i="7" s="1"/>
  <c r="E891" i="7"/>
  <c r="K891" i="7" s="1"/>
  <c r="E892" i="7"/>
  <c r="K892" i="7" s="1"/>
  <c r="E893" i="7"/>
  <c r="K893" i="7" s="1"/>
  <c r="E894" i="7"/>
  <c r="K894" i="7" s="1"/>
  <c r="E895" i="7"/>
  <c r="K895" i="7" s="1"/>
  <c r="E896" i="7"/>
  <c r="K896" i="7" s="1"/>
  <c r="E897" i="7"/>
  <c r="K897" i="7" s="1"/>
  <c r="E898" i="7"/>
  <c r="K898" i="7" s="1"/>
  <c r="E899" i="7"/>
  <c r="K899" i="7" s="1"/>
  <c r="E900" i="7"/>
  <c r="K900" i="7" s="1"/>
  <c r="E901" i="7"/>
  <c r="K901" i="7" s="1"/>
  <c r="E902" i="7"/>
  <c r="K902" i="7" s="1"/>
  <c r="E903" i="7"/>
  <c r="K903" i="7" s="1"/>
  <c r="E904" i="7"/>
  <c r="K904" i="7" s="1"/>
  <c r="E905" i="7"/>
  <c r="K905" i="7" s="1"/>
  <c r="E906" i="7"/>
  <c r="K906" i="7" s="1"/>
  <c r="E907" i="7"/>
  <c r="K907" i="7" s="1"/>
  <c r="E908" i="7"/>
  <c r="K908" i="7" s="1"/>
  <c r="E909" i="7"/>
  <c r="K909" i="7" s="1"/>
  <c r="E910" i="7"/>
  <c r="K910" i="7" s="1"/>
  <c r="E911" i="7"/>
  <c r="K911" i="7" s="1"/>
  <c r="E912" i="7"/>
  <c r="K912" i="7" s="1"/>
  <c r="E913" i="7"/>
  <c r="K913" i="7" s="1"/>
  <c r="E914" i="7"/>
  <c r="K914" i="7" s="1"/>
  <c r="E915" i="7"/>
  <c r="K915" i="7" s="1"/>
  <c r="E916" i="7"/>
  <c r="K916" i="7" s="1"/>
  <c r="E917" i="7"/>
  <c r="K917" i="7" s="1"/>
  <c r="E918" i="7"/>
  <c r="K918" i="7" s="1"/>
  <c r="E919" i="7"/>
  <c r="K919" i="7" s="1"/>
  <c r="E920" i="7"/>
  <c r="K920" i="7" s="1"/>
  <c r="E921" i="7"/>
  <c r="K921" i="7" s="1"/>
  <c r="E922" i="7"/>
  <c r="K922" i="7" s="1"/>
  <c r="E923" i="7"/>
  <c r="K923" i="7" s="1"/>
  <c r="E924" i="7"/>
  <c r="K924" i="7" s="1"/>
  <c r="E925" i="7"/>
  <c r="K925" i="7" s="1"/>
  <c r="E926" i="7"/>
  <c r="K926" i="7" s="1"/>
  <c r="E927" i="7"/>
  <c r="K927" i="7" s="1"/>
  <c r="E928" i="7"/>
  <c r="K928" i="7" s="1"/>
  <c r="E929" i="7"/>
  <c r="K929" i="7" s="1"/>
  <c r="E930" i="7"/>
  <c r="K930" i="7" s="1"/>
  <c r="E931" i="7"/>
  <c r="K931" i="7" s="1"/>
  <c r="E932" i="7"/>
  <c r="K932" i="7" s="1"/>
  <c r="E933" i="7"/>
  <c r="K933" i="7" s="1"/>
  <c r="E934" i="7"/>
  <c r="K934" i="7" s="1"/>
  <c r="E935" i="7"/>
  <c r="K935" i="7" s="1"/>
  <c r="E936" i="7"/>
  <c r="K936" i="7" s="1"/>
  <c r="E568" i="7"/>
  <c r="E938" i="7"/>
  <c r="K938" i="7" s="1"/>
  <c r="E1131" i="7"/>
  <c r="K1131" i="7" s="1"/>
  <c r="E1104" i="7"/>
  <c r="K1104" i="7" s="1"/>
  <c r="E1086" i="7"/>
  <c r="K1086" i="7" s="1"/>
  <c r="E942" i="7"/>
  <c r="K942" i="7" s="1"/>
  <c r="E943" i="7"/>
  <c r="K943" i="7" s="1"/>
  <c r="E944" i="7"/>
  <c r="K944" i="7" s="1"/>
  <c r="E945" i="7"/>
  <c r="K945" i="7" s="1"/>
  <c r="E946" i="7"/>
  <c r="K946" i="7" s="1"/>
  <c r="E947" i="7"/>
  <c r="K947" i="7" s="1"/>
  <c r="E948" i="7"/>
  <c r="K948" i="7" s="1"/>
  <c r="E949" i="7"/>
  <c r="K949" i="7" s="1"/>
  <c r="E950" i="7"/>
  <c r="K950" i="7" s="1"/>
  <c r="E951" i="7"/>
  <c r="K951" i="7" s="1"/>
  <c r="E952" i="7"/>
  <c r="K952" i="7" s="1"/>
  <c r="E953" i="7"/>
  <c r="K953" i="7" s="1"/>
  <c r="E954" i="7"/>
  <c r="K954" i="7" s="1"/>
  <c r="E572" i="7"/>
  <c r="E956" i="7"/>
  <c r="K956" i="7" s="1"/>
  <c r="E957" i="7"/>
  <c r="K957" i="7" s="1"/>
  <c r="E958" i="7"/>
  <c r="K958" i="7" s="1"/>
  <c r="E959" i="7"/>
  <c r="K959" i="7" s="1"/>
  <c r="E960" i="7"/>
  <c r="K960" i="7" s="1"/>
  <c r="E961" i="7"/>
  <c r="K961" i="7" s="1"/>
  <c r="E620" i="7"/>
  <c r="E963" i="7"/>
  <c r="K963" i="7" s="1"/>
  <c r="E964" i="7"/>
  <c r="K964" i="7" s="1"/>
  <c r="E965" i="7"/>
  <c r="K965" i="7" s="1"/>
  <c r="E966" i="7"/>
  <c r="K966" i="7" s="1"/>
  <c r="E706" i="7"/>
  <c r="E968" i="7"/>
  <c r="K968" i="7" s="1"/>
  <c r="E969" i="7"/>
  <c r="K969" i="7" s="1"/>
  <c r="E970" i="7"/>
  <c r="K970" i="7" s="1"/>
  <c r="E971" i="7"/>
  <c r="K971" i="7" s="1"/>
  <c r="E972" i="7"/>
  <c r="K972" i="7" s="1"/>
  <c r="E973" i="7"/>
  <c r="K973" i="7" s="1"/>
  <c r="E974" i="7"/>
  <c r="K974" i="7" s="1"/>
  <c r="E975" i="7"/>
  <c r="K975" i="7" s="1"/>
  <c r="E976" i="7"/>
  <c r="K976" i="7" s="1"/>
  <c r="E977" i="7"/>
  <c r="K977" i="7" s="1"/>
  <c r="E978" i="7"/>
  <c r="K978" i="7" s="1"/>
  <c r="E979" i="7"/>
  <c r="K979" i="7" s="1"/>
  <c r="E474" i="7"/>
  <c r="E981" i="7"/>
  <c r="K981" i="7" s="1"/>
  <c r="E982" i="7"/>
  <c r="K982" i="7" s="1"/>
  <c r="E983" i="7"/>
  <c r="K983" i="7" s="1"/>
  <c r="E984" i="7"/>
  <c r="K984" i="7" s="1"/>
  <c r="E985" i="7"/>
  <c r="K985" i="7" s="1"/>
  <c r="E986" i="7"/>
  <c r="K986" i="7" s="1"/>
  <c r="E987" i="7"/>
  <c r="K987" i="7" s="1"/>
  <c r="E988" i="7"/>
  <c r="K988" i="7" s="1"/>
  <c r="E989" i="7"/>
  <c r="K989" i="7" s="1"/>
  <c r="E990" i="7"/>
  <c r="K990" i="7" s="1"/>
  <c r="E865" i="7"/>
  <c r="E1615" i="7"/>
  <c r="K1615" i="7" s="1"/>
  <c r="E993" i="7"/>
  <c r="K993" i="7" s="1"/>
  <c r="E994" i="7"/>
  <c r="K994" i="7" s="1"/>
  <c r="E995" i="7"/>
  <c r="K995" i="7" s="1"/>
  <c r="E996" i="7"/>
  <c r="K996" i="7" s="1"/>
  <c r="E997" i="7"/>
  <c r="K997" i="7" s="1"/>
  <c r="E998" i="7"/>
  <c r="K998" i="7" s="1"/>
  <c r="E1469" i="7"/>
  <c r="K1469" i="7" s="1"/>
  <c r="E1466" i="7"/>
  <c r="K1466" i="7" s="1"/>
  <c r="E1001" i="7"/>
  <c r="K1001" i="7" s="1"/>
  <c r="E1002" i="7"/>
  <c r="K1002" i="7" s="1"/>
  <c r="E1003" i="7"/>
  <c r="K1003" i="7" s="1"/>
  <c r="E1004" i="7"/>
  <c r="K1004" i="7" s="1"/>
  <c r="E1005" i="7"/>
  <c r="K1005" i="7" s="1"/>
  <c r="E1006" i="7"/>
  <c r="K1006" i="7" s="1"/>
  <c r="E1007" i="7"/>
  <c r="K1007" i="7" s="1"/>
  <c r="E1008" i="7"/>
  <c r="K1008" i="7" s="1"/>
  <c r="E1009" i="7"/>
  <c r="K1009" i="7" s="1"/>
  <c r="E1010" i="7"/>
  <c r="K1010" i="7" s="1"/>
  <c r="E1011" i="7"/>
  <c r="K1011" i="7" s="1"/>
  <c r="E1012" i="7"/>
  <c r="K1012" i="7" s="1"/>
  <c r="E1013" i="7"/>
  <c r="K1013" i="7" s="1"/>
  <c r="E1014" i="7"/>
  <c r="K1014" i="7" s="1"/>
  <c r="E1015" i="7"/>
  <c r="K1015" i="7" s="1"/>
  <c r="E1016" i="7"/>
  <c r="K1016" i="7" s="1"/>
  <c r="E1017" i="7"/>
  <c r="K1017" i="7" s="1"/>
  <c r="E1479" i="7"/>
  <c r="K1479" i="7" s="1"/>
  <c r="E1019" i="7"/>
  <c r="K1019" i="7" s="1"/>
  <c r="E1020" i="7"/>
  <c r="K1020" i="7" s="1"/>
  <c r="E1021" i="7"/>
  <c r="K1021" i="7" s="1"/>
  <c r="E1022" i="7"/>
  <c r="K1022" i="7" s="1"/>
  <c r="E1023" i="7"/>
  <c r="K1023" i="7" s="1"/>
  <c r="E483" i="7"/>
  <c r="E1025" i="7"/>
  <c r="K1025" i="7" s="1"/>
  <c r="E1026" i="7"/>
  <c r="K1026" i="7" s="1"/>
  <c r="E1027" i="7"/>
  <c r="K1027" i="7" s="1"/>
  <c r="E1028" i="7"/>
  <c r="K1028" i="7" s="1"/>
  <c r="E1029" i="7"/>
  <c r="K1029" i="7" s="1"/>
  <c r="E1030" i="7"/>
  <c r="K1030" i="7" s="1"/>
  <c r="E1031" i="7"/>
  <c r="K1031" i="7" s="1"/>
  <c r="E1032" i="7"/>
  <c r="K1032" i="7" s="1"/>
  <c r="E1033" i="7"/>
  <c r="K1033" i="7" s="1"/>
  <c r="E291" i="7"/>
  <c r="E1035" i="7"/>
  <c r="K1035" i="7" s="1"/>
  <c r="E1036" i="7"/>
  <c r="K1036" i="7" s="1"/>
  <c r="E1037" i="7"/>
  <c r="K1037" i="7" s="1"/>
  <c r="E1038" i="7"/>
  <c r="K1038" i="7" s="1"/>
  <c r="E1039" i="7"/>
  <c r="K1039" i="7" s="1"/>
  <c r="E1040" i="7"/>
  <c r="K1040" i="7" s="1"/>
  <c r="E1041" i="7"/>
  <c r="K1041" i="7" s="1"/>
  <c r="E1042" i="7"/>
  <c r="K1042" i="7" s="1"/>
  <c r="E1043" i="7"/>
  <c r="K1043" i="7" s="1"/>
  <c r="E1044" i="7"/>
  <c r="K1044" i="7" s="1"/>
  <c r="E1045" i="7"/>
  <c r="K1045" i="7" s="1"/>
  <c r="E1346" i="7"/>
  <c r="K1346" i="7" s="1"/>
  <c r="E1047" i="7"/>
  <c r="K1047" i="7" s="1"/>
  <c r="E1048" i="7"/>
  <c r="K1048" i="7" s="1"/>
  <c r="E1049" i="7"/>
  <c r="K1049" i="7" s="1"/>
  <c r="E1050" i="7"/>
  <c r="K1050" i="7" s="1"/>
  <c r="E1051" i="7"/>
  <c r="K1051" i="7" s="1"/>
  <c r="E1052" i="7"/>
  <c r="K1052" i="7" s="1"/>
  <c r="E1474" i="7"/>
  <c r="K1474" i="7" s="1"/>
  <c r="E1054" i="7"/>
  <c r="K1054" i="7" s="1"/>
  <c r="E1055" i="7"/>
  <c r="K1055" i="7" s="1"/>
  <c r="E1056" i="7"/>
  <c r="K1056" i="7" s="1"/>
  <c r="E1057" i="7"/>
  <c r="K1057" i="7" s="1"/>
  <c r="E1058" i="7"/>
  <c r="K1058" i="7" s="1"/>
  <c r="E1059" i="7"/>
  <c r="K1059" i="7" s="1"/>
  <c r="E1060" i="7"/>
  <c r="K1060" i="7" s="1"/>
  <c r="E1061" i="7"/>
  <c r="K1061" i="7" s="1"/>
  <c r="E1062" i="7"/>
  <c r="K1062" i="7" s="1"/>
  <c r="E1063" i="7"/>
  <c r="K1063" i="7" s="1"/>
  <c r="E1064" i="7"/>
  <c r="K1064" i="7" s="1"/>
  <c r="E1065" i="7"/>
  <c r="K1065" i="7" s="1"/>
  <c r="E1066" i="7"/>
  <c r="K1066" i="7" s="1"/>
  <c r="E1067" i="7"/>
  <c r="K1067" i="7" s="1"/>
  <c r="E1068" i="7"/>
  <c r="K1068" i="7" s="1"/>
  <c r="E1069" i="7"/>
  <c r="K1069" i="7" s="1"/>
  <c r="E1070" i="7"/>
  <c r="K1070" i="7" s="1"/>
  <c r="E1071" i="7"/>
  <c r="K1071" i="7" s="1"/>
  <c r="E1072" i="7"/>
  <c r="K1072" i="7" s="1"/>
  <c r="E1073" i="7"/>
  <c r="K1073" i="7" s="1"/>
  <c r="E1074" i="7"/>
  <c r="K1074" i="7" s="1"/>
  <c r="E1075" i="7"/>
  <c r="K1075" i="7" s="1"/>
  <c r="E1076" i="7"/>
  <c r="K1076" i="7" s="1"/>
  <c r="E1077" i="7"/>
  <c r="K1077" i="7" s="1"/>
  <c r="E1078" i="7"/>
  <c r="K1078" i="7" s="1"/>
  <c r="E1079" i="7"/>
  <c r="K1079" i="7" s="1"/>
  <c r="E1080" i="7"/>
  <c r="K1080" i="7" s="1"/>
  <c r="E373" i="7"/>
  <c r="K373" i="7" s="1"/>
  <c r="E1082" i="7"/>
  <c r="K1082" i="7" s="1"/>
  <c r="E1083" i="7"/>
  <c r="K1083" i="7" s="1"/>
  <c r="E1084" i="7"/>
  <c r="K1084" i="7" s="1"/>
  <c r="E1085" i="7"/>
  <c r="K1085" i="7" s="1"/>
  <c r="E1547" i="7"/>
  <c r="K1547" i="7" s="1"/>
  <c r="E1087" i="7"/>
  <c r="K1087" i="7" s="1"/>
  <c r="E1088" i="7"/>
  <c r="K1088" i="7" s="1"/>
  <c r="E1089" i="7"/>
  <c r="K1089" i="7" s="1"/>
  <c r="E1090" i="7"/>
  <c r="K1090" i="7" s="1"/>
  <c r="E1091" i="7"/>
  <c r="K1091" i="7" s="1"/>
  <c r="E1092" i="7"/>
  <c r="K1092" i="7" s="1"/>
  <c r="E1093" i="7"/>
  <c r="K1093" i="7" s="1"/>
  <c r="E1094" i="7"/>
  <c r="K1094" i="7" s="1"/>
  <c r="E1095" i="7"/>
  <c r="K1095" i="7" s="1"/>
  <c r="E1096" i="7"/>
  <c r="K1096" i="7" s="1"/>
  <c r="E1423" i="7"/>
  <c r="K1423" i="7" s="1"/>
  <c r="E1098" i="7"/>
  <c r="K1098" i="7" s="1"/>
  <c r="E1099" i="7"/>
  <c r="K1099" i="7" s="1"/>
  <c r="E1100" i="7"/>
  <c r="K1100" i="7" s="1"/>
  <c r="E1101" i="7"/>
  <c r="K1101" i="7" s="1"/>
  <c r="E1102" i="7"/>
  <c r="K1102" i="7" s="1"/>
  <c r="E1103" i="7"/>
  <c r="K1103" i="7" s="1"/>
  <c r="E332" i="7"/>
  <c r="E1105" i="7"/>
  <c r="K1105" i="7" s="1"/>
  <c r="E1106" i="7"/>
  <c r="K1106" i="7" s="1"/>
  <c r="E1107" i="7"/>
  <c r="K1107" i="7" s="1"/>
  <c r="E1108" i="7"/>
  <c r="K1108" i="7" s="1"/>
  <c r="E1109" i="7"/>
  <c r="K1109" i="7" s="1"/>
  <c r="E1110" i="7"/>
  <c r="K1110" i="7" s="1"/>
  <c r="E1111" i="7"/>
  <c r="K1111" i="7" s="1"/>
  <c r="E1112" i="7"/>
  <c r="K1112" i="7" s="1"/>
  <c r="E274" i="7"/>
  <c r="E1114" i="7"/>
  <c r="K1114" i="7" s="1"/>
  <c r="E1115" i="7"/>
  <c r="K1115" i="7" s="1"/>
  <c r="E1116" i="7"/>
  <c r="K1116" i="7" s="1"/>
  <c r="E1117" i="7"/>
  <c r="K1117" i="7" s="1"/>
  <c r="E1118" i="7"/>
  <c r="K1118" i="7" s="1"/>
  <c r="E1119" i="7"/>
  <c r="K1119" i="7" s="1"/>
  <c r="E1120" i="7"/>
  <c r="K1120" i="7" s="1"/>
  <c r="E1121" i="7"/>
  <c r="K1121" i="7" s="1"/>
  <c r="E1122" i="7"/>
  <c r="K1122" i="7" s="1"/>
  <c r="E1123" i="7"/>
  <c r="K1123" i="7" s="1"/>
  <c r="E1545" i="7"/>
  <c r="K1545" i="7" s="1"/>
  <c r="E1125" i="7"/>
  <c r="K1125" i="7" s="1"/>
  <c r="E1126" i="7"/>
  <c r="K1126" i="7" s="1"/>
  <c r="E729" i="7"/>
  <c r="E1128" i="7"/>
  <c r="K1128" i="7" s="1"/>
  <c r="E1129" i="7"/>
  <c r="K1129" i="7" s="1"/>
  <c r="E1130" i="7"/>
  <c r="K1130" i="7" s="1"/>
  <c r="E1427" i="7"/>
  <c r="K1427" i="7" s="1"/>
  <c r="E1132" i="7"/>
  <c r="K1132" i="7" s="1"/>
  <c r="E1133" i="7"/>
  <c r="K1133" i="7" s="1"/>
  <c r="E1134" i="7"/>
  <c r="K1134" i="7" s="1"/>
  <c r="E1135" i="7"/>
  <c r="K1135" i="7" s="1"/>
  <c r="E1136" i="7"/>
  <c r="K1136" i="7" s="1"/>
  <c r="E1137" i="7"/>
  <c r="K1137" i="7" s="1"/>
  <c r="E1138" i="7"/>
  <c r="K1138" i="7" s="1"/>
  <c r="E1139" i="7"/>
  <c r="K1139" i="7" s="1"/>
  <c r="E1140" i="7"/>
  <c r="K1140" i="7" s="1"/>
  <c r="E1141" i="7"/>
  <c r="K1141" i="7" s="1"/>
  <c r="E1142" i="7"/>
  <c r="K1142" i="7" s="1"/>
  <c r="E1362" i="7"/>
  <c r="K1362" i="7" s="1"/>
  <c r="E1144" i="7"/>
  <c r="K1144" i="7" s="1"/>
  <c r="E1145" i="7"/>
  <c r="K1145" i="7" s="1"/>
  <c r="E1146" i="7"/>
  <c r="K1146" i="7" s="1"/>
  <c r="E1147" i="7"/>
  <c r="K1147" i="7" s="1"/>
  <c r="E1148" i="7"/>
  <c r="K1148" i="7" s="1"/>
  <c r="E1149" i="7"/>
  <c r="K1149" i="7" s="1"/>
  <c r="E1462" i="7"/>
  <c r="K1462" i="7" s="1"/>
  <c r="E1151" i="7"/>
  <c r="K1151" i="7" s="1"/>
  <c r="E360" i="7"/>
  <c r="E1153" i="7"/>
  <c r="K1153" i="7" s="1"/>
  <c r="E1154" i="7"/>
  <c r="K1154" i="7" s="1"/>
  <c r="E1155" i="7"/>
  <c r="K1155" i="7" s="1"/>
  <c r="E1156" i="7"/>
  <c r="K1156" i="7" s="1"/>
  <c r="E1157" i="7"/>
  <c r="K1157" i="7" s="1"/>
  <c r="E1158" i="7"/>
  <c r="K1158" i="7" s="1"/>
  <c r="E1159" i="7"/>
  <c r="K1159" i="7" s="1"/>
  <c r="E301" i="7"/>
  <c r="E1543" i="7"/>
  <c r="K1543" i="7" s="1"/>
  <c r="E1162" i="7"/>
  <c r="K1162" i="7" s="1"/>
  <c r="E1489" i="7"/>
  <c r="K1489" i="7" s="1"/>
  <c r="E1164" i="7"/>
  <c r="K1164" i="7" s="1"/>
  <c r="E1165" i="7"/>
  <c r="K1165" i="7" s="1"/>
  <c r="E1166" i="7"/>
  <c r="K1166" i="7" s="1"/>
  <c r="E1167" i="7"/>
  <c r="K1167" i="7" s="1"/>
  <c r="E1168" i="7"/>
  <c r="K1168" i="7" s="1"/>
  <c r="E1169" i="7"/>
  <c r="K1169" i="7" s="1"/>
  <c r="E1170" i="7"/>
  <c r="K1170" i="7" s="1"/>
  <c r="E1171" i="7"/>
  <c r="K1171" i="7" s="1"/>
  <c r="E1172" i="7"/>
  <c r="K1172" i="7" s="1"/>
  <c r="E1173" i="7"/>
  <c r="K1173" i="7" s="1"/>
  <c r="E1174" i="7"/>
  <c r="K1174" i="7" s="1"/>
  <c r="E1175" i="7"/>
  <c r="K1175" i="7" s="1"/>
  <c r="E1176" i="7"/>
  <c r="K1176" i="7" s="1"/>
  <c r="E1177" i="7"/>
  <c r="K1177" i="7" s="1"/>
  <c r="E1178" i="7"/>
  <c r="K1178" i="7" s="1"/>
  <c r="E1179" i="7"/>
  <c r="K1179" i="7" s="1"/>
  <c r="E1180" i="7"/>
  <c r="K1180" i="7" s="1"/>
  <c r="E1181" i="7"/>
  <c r="K1181" i="7" s="1"/>
  <c r="E1182" i="7"/>
  <c r="K1182" i="7" s="1"/>
  <c r="E1183" i="7"/>
  <c r="K1183" i="7" s="1"/>
  <c r="E1184" i="7"/>
  <c r="K1184" i="7" s="1"/>
  <c r="E1185" i="7"/>
  <c r="K1185" i="7" s="1"/>
  <c r="E1186" i="7"/>
  <c r="K1186" i="7" s="1"/>
  <c r="E1187" i="7"/>
  <c r="K1187" i="7" s="1"/>
  <c r="E1188" i="7"/>
  <c r="K1188" i="7" s="1"/>
  <c r="E1189" i="7"/>
  <c r="K1189" i="7" s="1"/>
  <c r="E1190" i="7"/>
  <c r="K1190" i="7" s="1"/>
  <c r="E1191" i="7"/>
  <c r="K1191" i="7" s="1"/>
  <c r="E1192" i="7"/>
  <c r="K1192" i="7" s="1"/>
  <c r="E1193" i="7"/>
  <c r="K1193" i="7" s="1"/>
  <c r="E1194" i="7"/>
  <c r="K1194" i="7" s="1"/>
  <c r="E1195" i="7"/>
  <c r="K1195" i="7" s="1"/>
  <c r="E1196" i="7"/>
  <c r="K1196" i="7" s="1"/>
  <c r="E1197" i="7"/>
  <c r="K1197" i="7" s="1"/>
  <c r="E1198" i="7"/>
  <c r="K1198" i="7" s="1"/>
  <c r="E1199" i="7"/>
  <c r="K1199" i="7" s="1"/>
  <c r="E1200" i="7"/>
  <c r="K1200" i="7" s="1"/>
  <c r="E1201" i="7"/>
  <c r="K1201" i="7" s="1"/>
  <c r="E1202" i="7"/>
  <c r="K1202" i="7" s="1"/>
  <c r="E1203" i="7"/>
  <c r="K1203" i="7" s="1"/>
  <c r="E1204" i="7"/>
  <c r="K1204" i="7" s="1"/>
  <c r="E1205" i="7"/>
  <c r="K1205" i="7" s="1"/>
  <c r="E1206" i="7"/>
  <c r="K1206" i="7" s="1"/>
  <c r="E1207" i="7"/>
  <c r="K1207" i="7" s="1"/>
  <c r="E1208" i="7"/>
  <c r="K1208" i="7" s="1"/>
  <c r="E1209" i="7"/>
  <c r="K1209" i="7" s="1"/>
  <c r="E1210" i="7"/>
  <c r="K1210" i="7" s="1"/>
  <c r="E1211" i="7"/>
  <c r="K1211" i="7" s="1"/>
  <c r="E1212" i="7"/>
  <c r="K1212" i="7" s="1"/>
  <c r="E1213" i="7"/>
  <c r="K1213" i="7" s="1"/>
  <c r="E1214" i="7"/>
  <c r="K1214" i="7" s="1"/>
  <c r="E1215" i="7"/>
  <c r="K1215" i="7" s="1"/>
  <c r="E1216" i="7"/>
  <c r="K1216" i="7" s="1"/>
  <c r="E1217" i="7"/>
  <c r="K1217" i="7" s="1"/>
  <c r="E1218" i="7"/>
  <c r="K1218" i="7" s="1"/>
  <c r="E1219" i="7"/>
  <c r="K1219" i="7" s="1"/>
  <c r="E1220" i="7"/>
  <c r="K1220" i="7" s="1"/>
  <c r="E1221" i="7"/>
  <c r="K1221" i="7" s="1"/>
  <c r="E1222" i="7"/>
  <c r="K1222" i="7" s="1"/>
  <c r="E1223" i="7"/>
  <c r="K1223" i="7" s="1"/>
  <c r="E1224" i="7"/>
  <c r="K1224" i="7" s="1"/>
  <c r="E1225" i="7"/>
  <c r="K1225" i="7" s="1"/>
  <c r="E1226" i="7"/>
  <c r="K1226" i="7" s="1"/>
  <c r="E1227" i="7"/>
  <c r="K1227" i="7" s="1"/>
  <c r="E1228" i="7"/>
  <c r="K1228" i="7" s="1"/>
  <c r="E1229" i="7"/>
  <c r="K1229" i="7" s="1"/>
  <c r="E1230" i="7"/>
  <c r="K1230" i="7" s="1"/>
  <c r="E1231" i="7"/>
  <c r="K1231" i="7" s="1"/>
  <c r="E1232" i="7"/>
  <c r="K1232" i="7" s="1"/>
  <c r="E1233" i="7"/>
  <c r="K1233" i="7" s="1"/>
  <c r="E1234" i="7"/>
  <c r="K1234" i="7" s="1"/>
  <c r="E1235" i="7"/>
  <c r="K1235" i="7" s="1"/>
  <c r="E1236" i="7"/>
  <c r="K1236" i="7" s="1"/>
  <c r="E1237" i="7"/>
  <c r="K1237" i="7" s="1"/>
  <c r="E1238" i="7"/>
  <c r="K1238" i="7" s="1"/>
  <c r="E1239" i="7"/>
  <c r="K1239" i="7" s="1"/>
  <c r="E1240" i="7"/>
  <c r="K1240" i="7" s="1"/>
  <c r="E1241" i="7"/>
  <c r="K1241" i="7" s="1"/>
  <c r="E1242" i="7"/>
  <c r="K1242" i="7" s="1"/>
  <c r="E1243" i="7"/>
  <c r="K1243" i="7" s="1"/>
  <c r="E1244" i="7"/>
  <c r="K1244" i="7" s="1"/>
  <c r="E1245" i="7"/>
  <c r="K1245" i="7" s="1"/>
  <c r="E1246" i="7"/>
  <c r="K1246" i="7" s="1"/>
  <c r="E1247" i="7"/>
  <c r="K1247" i="7" s="1"/>
  <c r="E1248" i="7"/>
  <c r="K1248" i="7" s="1"/>
  <c r="E1249" i="7"/>
  <c r="K1249" i="7" s="1"/>
  <c r="E1250" i="7"/>
  <c r="K1250" i="7" s="1"/>
  <c r="E1251" i="7"/>
  <c r="K1251" i="7" s="1"/>
  <c r="E1252" i="7"/>
  <c r="K1252" i="7" s="1"/>
  <c r="E1253" i="7"/>
  <c r="K1253" i="7" s="1"/>
  <c r="E1254" i="7"/>
  <c r="K1254" i="7" s="1"/>
  <c r="E1255" i="7"/>
  <c r="K1255" i="7" s="1"/>
  <c r="E1256" i="7"/>
  <c r="K1256" i="7" s="1"/>
  <c r="E1081" i="7"/>
  <c r="K1081" i="7" s="1"/>
  <c r="E1258" i="7"/>
  <c r="K1258" i="7" s="1"/>
  <c r="E1259" i="7"/>
  <c r="K1259" i="7" s="1"/>
  <c r="E1260" i="7"/>
  <c r="K1260" i="7" s="1"/>
  <c r="E1261" i="7"/>
  <c r="K1261" i="7" s="1"/>
  <c r="E1262" i="7"/>
  <c r="K1262" i="7" s="1"/>
  <c r="E1263" i="7"/>
  <c r="K1263" i="7" s="1"/>
  <c r="E1000" i="7"/>
  <c r="K1000" i="7" s="1"/>
  <c r="E1265" i="7"/>
  <c r="K1265" i="7" s="1"/>
  <c r="E1266" i="7"/>
  <c r="K1266" i="7" s="1"/>
  <c r="E1267" i="7"/>
  <c r="K1267" i="7" s="1"/>
  <c r="E1268" i="7"/>
  <c r="K1268" i="7" s="1"/>
  <c r="E1269" i="7"/>
  <c r="K1269" i="7" s="1"/>
  <c r="E1270" i="7"/>
  <c r="K1270" i="7" s="1"/>
  <c r="E1271" i="7"/>
  <c r="K1271" i="7" s="1"/>
  <c r="E1272" i="7"/>
  <c r="K1272" i="7" s="1"/>
  <c r="E1273" i="7"/>
  <c r="K1273" i="7" s="1"/>
  <c r="E1274" i="7"/>
  <c r="K1274" i="7" s="1"/>
  <c r="E1275" i="7"/>
  <c r="K1275" i="7" s="1"/>
  <c r="E1276" i="7"/>
  <c r="K1276" i="7" s="1"/>
  <c r="E1277" i="7"/>
  <c r="K1277" i="7" s="1"/>
  <c r="E1278" i="7"/>
  <c r="K1278" i="7" s="1"/>
  <c r="E1279" i="7"/>
  <c r="K1279" i="7" s="1"/>
  <c r="E1280" i="7"/>
  <c r="K1280" i="7" s="1"/>
  <c r="E1281" i="7"/>
  <c r="K1281" i="7" s="1"/>
  <c r="E1282" i="7"/>
  <c r="K1282" i="7" s="1"/>
  <c r="E1283" i="7"/>
  <c r="K1283" i="7" s="1"/>
  <c r="E1284" i="7"/>
  <c r="K1284" i="7" s="1"/>
  <c r="E1285" i="7"/>
  <c r="K1285" i="7" s="1"/>
  <c r="E1286" i="7"/>
  <c r="K1286" i="7" s="1"/>
  <c r="E1287" i="7"/>
  <c r="K1287" i="7" s="1"/>
  <c r="E1288" i="7"/>
  <c r="K1288" i="7" s="1"/>
  <c r="E1289" i="7"/>
  <c r="K1289" i="7" s="1"/>
  <c r="E1290" i="7"/>
  <c r="K1290" i="7" s="1"/>
  <c r="E1291" i="7"/>
  <c r="K1291" i="7" s="1"/>
  <c r="E1292" i="7"/>
  <c r="K1292" i="7" s="1"/>
  <c r="E1293" i="7"/>
  <c r="K1293" i="7" s="1"/>
  <c r="E1294" i="7"/>
  <c r="K1294" i="7" s="1"/>
  <c r="E1295" i="7"/>
  <c r="K1295" i="7" s="1"/>
  <c r="E937" i="7"/>
  <c r="E1297" i="7"/>
  <c r="K1297" i="7" s="1"/>
  <c r="E1298" i="7"/>
  <c r="K1298" i="7" s="1"/>
  <c r="E1299" i="7"/>
  <c r="K1299" i="7" s="1"/>
  <c r="E1300" i="7"/>
  <c r="K1300" i="7" s="1"/>
  <c r="E1301" i="7"/>
  <c r="K1301" i="7" s="1"/>
  <c r="E1302" i="7"/>
  <c r="K1302" i="7" s="1"/>
  <c r="E1303" i="7"/>
  <c r="K1303" i="7" s="1"/>
  <c r="E1304" i="7"/>
  <c r="K1304" i="7" s="1"/>
  <c r="E1305" i="7"/>
  <c r="K1305" i="7" s="1"/>
  <c r="E1306" i="7"/>
  <c r="K1306" i="7" s="1"/>
  <c r="E1307" i="7"/>
  <c r="K1307" i="7" s="1"/>
  <c r="E1308" i="7"/>
  <c r="K1308" i="7" s="1"/>
  <c r="E828" i="7"/>
  <c r="E1310" i="7"/>
  <c r="K1310" i="7" s="1"/>
  <c r="E1311" i="7"/>
  <c r="K1311" i="7" s="1"/>
  <c r="E1124" i="7"/>
  <c r="K1124" i="7" s="1"/>
  <c r="E1313" i="7"/>
  <c r="K1313" i="7" s="1"/>
  <c r="E1314" i="7"/>
  <c r="K1314" i="7" s="1"/>
  <c r="E1315" i="7"/>
  <c r="K1315" i="7" s="1"/>
  <c r="E1316" i="7"/>
  <c r="K1316" i="7" s="1"/>
  <c r="E1317" i="7"/>
  <c r="K1317" i="7" s="1"/>
  <c r="E1318" i="7"/>
  <c r="K1318" i="7" s="1"/>
  <c r="E1319" i="7"/>
  <c r="K1319" i="7" s="1"/>
  <c r="E1320" i="7"/>
  <c r="K1320" i="7" s="1"/>
  <c r="E1321" i="7"/>
  <c r="K1321" i="7" s="1"/>
  <c r="E1322" i="7"/>
  <c r="K1322" i="7" s="1"/>
  <c r="E1323" i="7"/>
  <c r="K1323" i="7" s="1"/>
  <c r="E766" i="7"/>
  <c r="E1160" i="7"/>
  <c r="K1160" i="7" s="1"/>
  <c r="E1326" i="7"/>
  <c r="K1326" i="7" s="1"/>
  <c r="E1327" i="7"/>
  <c r="K1327" i="7" s="1"/>
  <c r="E1328" i="7"/>
  <c r="K1328" i="7" s="1"/>
  <c r="E1329" i="7"/>
  <c r="K1329" i="7" s="1"/>
  <c r="E1330" i="7"/>
  <c r="K1330" i="7" s="1"/>
  <c r="E1331" i="7"/>
  <c r="K1331" i="7" s="1"/>
  <c r="E1332" i="7"/>
  <c r="K1332" i="7" s="1"/>
  <c r="E1333" i="7"/>
  <c r="K1333" i="7" s="1"/>
  <c r="E1334" i="7"/>
  <c r="K1334" i="7" s="1"/>
  <c r="E1335" i="7"/>
  <c r="K1335" i="7" s="1"/>
  <c r="E1336" i="7"/>
  <c r="K1336" i="7" s="1"/>
  <c r="E1337" i="7"/>
  <c r="K1337" i="7" s="1"/>
  <c r="E1338" i="7"/>
  <c r="K1338" i="7" s="1"/>
  <c r="E1339" i="7"/>
  <c r="K1339" i="7" s="1"/>
  <c r="E1340" i="7"/>
  <c r="K1340" i="7" s="1"/>
  <c r="E1341" i="7"/>
  <c r="K1341" i="7" s="1"/>
  <c r="E1342" i="7"/>
  <c r="K1342" i="7" s="1"/>
  <c r="E1343" i="7"/>
  <c r="K1343" i="7" s="1"/>
  <c r="E1344" i="7"/>
  <c r="K1344" i="7" s="1"/>
  <c r="E1345" i="7"/>
  <c r="K1345" i="7" s="1"/>
  <c r="E1018" i="7"/>
  <c r="E1347" i="7"/>
  <c r="K1347" i="7" s="1"/>
  <c r="E1348" i="7"/>
  <c r="K1348" i="7" s="1"/>
  <c r="E1349" i="7"/>
  <c r="K1349" i="7" s="1"/>
  <c r="E1350" i="7"/>
  <c r="K1350" i="7" s="1"/>
  <c r="E1351" i="7"/>
  <c r="K1351" i="7" s="1"/>
  <c r="E1352" i="7"/>
  <c r="K1352" i="7" s="1"/>
  <c r="E1353" i="7"/>
  <c r="K1353" i="7" s="1"/>
  <c r="E1354" i="7"/>
  <c r="K1354" i="7" s="1"/>
  <c r="E1355" i="7"/>
  <c r="K1355" i="7" s="1"/>
  <c r="E1356" i="7"/>
  <c r="K1356" i="7" s="1"/>
  <c r="E1357" i="7"/>
  <c r="K1357" i="7" s="1"/>
  <c r="E1358" i="7"/>
  <c r="K1358" i="7" s="1"/>
  <c r="E1359" i="7"/>
  <c r="K1359" i="7" s="1"/>
  <c r="E1360" i="7"/>
  <c r="K1360" i="7" s="1"/>
  <c r="E1361" i="7"/>
  <c r="K1361" i="7" s="1"/>
  <c r="E208" i="7"/>
  <c r="K208" i="7" s="1"/>
  <c r="E1363" i="7"/>
  <c r="K1363" i="7" s="1"/>
  <c r="E1364" i="7"/>
  <c r="K1364" i="7" s="1"/>
  <c r="E1365" i="7"/>
  <c r="K1365" i="7" s="1"/>
  <c r="E1366" i="7"/>
  <c r="K1366" i="7" s="1"/>
  <c r="E1367" i="7"/>
  <c r="K1367" i="7" s="1"/>
  <c r="E1368" i="7"/>
  <c r="K1368" i="7" s="1"/>
  <c r="E1369" i="7"/>
  <c r="K1369" i="7" s="1"/>
  <c r="E1370" i="7"/>
  <c r="K1370" i="7" s="1"/>
  <c r="E1371" i="7"/>
  <c r="K1371" i="7" s="1"/>
  <c r="E1372" i="7"/>
  <c r="K1372" i="7" s="1"/>
  <c r="E1373" i="7"/>
  <c r="K1373" i="7" s="1"/>
  <c r="E1374" i="7"/>
  <c r="K1374" i="7" s="1"/>
  <c r="E1375" i="7"/>
  <c r="K1375" i="7" s="1"/>
  <c r="E1376" i="7"/>
  <c r="K1376" i="7" s="1"/>
  <c r="E1377" i="7"/>
  <c r="K1377" i="7" s="1"/>
  <c r="E1378" i="7"/>
  <c r="K1378" i="7" s="1"/>
  <c r="E1379" i="7"/>
  <c r="K1379" i="7" s="1"/>
  <c r="E1380" i="7"/>
  <c r="K1380" i="7" s="1"/>
  <c r="E1381" i="7"/>
  <c r="K1381" i="7" s="1"/>
  <c r="E1382" i="7"/>
  <c r="K1382" i="7" s="1"/>
  <c r="E1383" i="7"/>
  <c r="K1383" i="7" s="1"/>
  <c r="E1384" i="7"/>
  <c r="K1384" i="7" s="1"/>
  <c r="E1385" i="7"/>
  <c r="K1385" i="7" s="1"/>
  <c r="E1386" i="7"/>
  <c r="K1386" i="7" s="1"/>
  <c r="E1387" i="7"/>
  <c r="K1387" i="7" s="1"/>
  <c r="E1388" i="7"/>
  <c r="K1388" i="7" s="1"/>
  <c r="E1389" i="7"/>
  <c r="K1389" i="7" s="1"/>
  <c r="E1390" i="7"/>
  <c r="K1390" i="7" s="1"/>
  <c r="E992" i="7"/>
  <c r="E1392" i="7"/>
  <c r="K1392" i="7" s="1"/>
  <c r="E1393" i="7"/>
  <c r="K1393" i="7" s="1"/>
  <c r="E1394" i="7"/>
  <c r="K1394" i="7" s="1"/>
  <c r="E1395" i="7"/>
  <c r="K1395" i="7" s="1"/>
  <c r="E1396" i="7"/>
  <c r="K1396" i="7" s="1"/>
  <c r="E1397" i="7"/>
  <c r="K1397" i="7" s="1"/>
  <c r="E1398" i="7"/>
  <c r="K1398" i="7" s="1"/>
  <c r="E1399" i="7"/>
  <c r="K1399" i="7" s="1"/>
  <c r="E1400" i="7"/>
  <c r="K1400" i="7" s="1"/>
  <c r="E1401" i="7"/>
  <c r="K1401" i="7" s="1"/>
  <c r="E1402" i="7"/>
  <c r="K1402" i="7" s="1"/>
  <c r="E1403" i="7"/>
  <c r="K1403" i="7" s="1"/>
  <c r="E1404" i="7"/>
  <c r="K1404" i="7" s="1"/>
  <c r="E1405" i="7"/>
  <c r="K1405" i="7" s="1"/>
  <c r="E1406" i="7"/>
  <c r="K1406" i="7" s="1"/>
  <c r="E1407" i="7"/>
  <c r="K1407" i="7" s="1"/>
  <c r="E1408" i="7"/>
  <c r="K1408" i="7" s="1"/>
  <c r="E1409" i="7"/>
  <c r="K1409" i="7" s="1"/>
  <c r="E1410" i="7"/>
  <c r="K1410" i="7" s="1"/>
  <c r="E1411" i="7"/>
  <c r="K1411" i="7" s="1"/>
  <c r="E1412" i="7"/>
  <c r="K1412" i="7" s="1"/>
  <c r="E1413" i="7"/>
  <c r="K1413" i="7" s="1"/>
  <c r="E1414" i="7"/>
  <c r="K1414" i="7" s="1"/>
  <c r="E1415" i="7"/>
  <c r="K1415" i="7" s="1"/>
  <c r="E1416" i="7"/>
  <c r="K1416" i="7" s="1"/>
  <c r="E1417" i="7"/>
  <c r="K1417" i="7" s="1"/>
  <c r="E1418" i="7"/>
  <c r="K1418" i="7" s="1"/>
  <c r="E1419" i="7"/>
  <c r="K1419" i="7" s="1"/>
  <c r="E1420" i="7"/>
  <c r="K1420" i="7" s="1"/>
  <c r="E1421" i="7"/>
  <c r="K1421" i="7" s="1"/>
  <c r="E1422" i="7"/>
  <c r="K1422" i="7" s="1"/>
  <c r="E999" i="7"/>
  <c r="E1424" i="7"/>
  <c r="K1424" i="7" s="1"/>
  <c r="E1425" i="7"/>
  <c r="K1425" i="7" s="1"/>
  <c r="E1426" i="7"/>
  <c r="K1426" i="7" s="1"/>
  <c r="E939" i="7"/>
  <c r="E1428" i="7"/>
  <c r="K1428" i="7" s="1"/>
  <c r="E1429" i="7"/>
  <c r="K1429" i="7" s="1"/>
  <c r="E1430" i="7"/>
  <c r="K1430" i="7" s="1"/>
  <c r="E940" i="7"/>
  <c r="E1432" i="7"/>
  <c r="K1432" i="7" s="1"/>
  <c r="E1433" i="7"/>
  <c r="K1433" i="7" s="1"/>
  <c r="E1434" i="7"/>
  <c r="K1434" i="7" s="1"/>
  <c r="E1435" i="7"/>
  <c r="K1435" i="7" s="1"/>
  <c r="E1436" i="7"/>
  <c r="K1436" i="7" s="1"/>
  <c r="E1437" i="7"/>
  <c r="K1437" i="7" s="1"/>
  <c r="E1438" i="7"/>
  <c r="K1438" i="7" s="1"/>
  <c r="E1439" i="7"/>
  <c r="K1439" i="7" s="1"/>
  <c r="E1440" i="7"/>
  <c r="K1440" i="7" s="1"/>
  <c r="E1441" i="7"/>
  <c r="K1441" i="7" s="1"/>
  <c r="E1442" i="7"/>
  <c r="K1442" i="7" s="1"/>
  <c r="E1443" i="7"/>
  <c r="K1443" i="7" s="1"/>
  <c r="E1444" i="7"/>
  <c r="K1444" i="7" s="1"/>
  <c r="E1445" i="7"/>
  <c r="K1445" i="7" s="1"/>
  <c r="E1446" i="7"/>
  <c r="K1446" i="7" s="1"/>
  <c r="E1447" i="7"/>
  <c r="K1447" i="7" s="1"/>
  <c r="E1448" i="7"/>
  <c r="K1448" i="7" s="1"/>
  <c r="E1449" i="7"/>
  <c r="K1449" i="7" s="1"/>
  <c r="E1450" i="7"/>
  <c r="K1450" i="7" s="1"/>
  <c r="E1451" i="7"/>
  <c r="K1451" i="7" s="1"/>
  <c r="E1452" i="7"/>
  <c r="K1452" i="7" s="1"/>
  <c r="E1453" i="7"/>
  <c r="K1453" i="7" s="1"/>
  <c r="E1454" i="7"/>
  <c r="K1454" i="7" s="1"/>
  <c r="E1455" i="7"/>
  <c r="K1455" i="7" s="1"/>
  <c r="E1456" i="7"/>
  <c r="K1456" i="7" s="1"/>
  <c r="E1457" i="7"/>
  <c r="K1457" i="7" s="1"/>
  <c r="E1458" i="7"/>
  <c r="K1458" i="7" s="1"/>
  <c r="E1459" i="7"/>
  <c r="K1459" i="7" s="1"/>
  <c r="E1150" i="7"/>
  <c r="K1150" i="7" s="1"/>
  <c r="E1053" i="7"/>
  <c r="K1053" i="7" s="1"/>
  <c r="E1391" i="7"/>
  <c r="K1391" i="7" s="1"/>
  <c r="E1264" i="7"/>
  <c r="K1264" i="7" s="1"/>
  <c r="E1464" i="7"/>
  <c r="E1465" i="7"/>
  <c r="K1465" i="7" s="1"/>
  <c r="E1461" i="7"/>
  <c r="K1461" i="7" s="1"/>
  <c r="E1467" i="7"/>
  <c r="K1467" i="7" s="1"/>
  <c r="E1468" i="7"/>
  <c r="K1468" i="7" s="1"/>
  <c r="E941" i="7"/>
  <c r="E1470" i="7"/>
  <c r="K1470" i="7" s="1"/>
  <c r="E1471" i="7"/>
  <c r="K1471" i="7" s="1"/>
  <c r="E955" i="7"/>
  <c r="E1473" i="7"/>
  <c r="K1473" i="7" s="1"/>
  <c r="E829" i="7"/>
  <c r="E1475" i="7"/>
  <c r="K1475" i="7" s="1"/>
  <c r="E1476" i="7"/>
  <c r="K1476" i="7" s="1"/>
  <c r="E1477" i="7"/>
  <c r="K1477" i="7" s="1"/>
  <c r="E1478" i="7"/>
  <c r="K1478" i="7" s="1"/>
  <c r="E1143" i="7"/>
  <c r="K1143" i="7" s="1"/>
  <c r="E1480" i="7"/>
  <c r="K1480" i="7" s="1"/>
  <c r="E1481" i="7"/>
  <c r="K1481" i="7" s="1"/>
  <c r="E1482" i="7"/>
  <c r="K1482" i="7" s="1"/>
  <c r="E1483" i="7"/>
  <c r="K1483" i="7" s="1"/>
  <c r="E1484" i="7"/>
  <c r="K1484" i="7" s="1"/>
  <c r="E1485" i="7"/>
  <c r="K1485" i="7" s="1"/>
  <c r="E1486" i="7"/>
  <c r="K1486" i="7" s="1"/>
  <c r="E1487" i="7"/>
  <c r="K1487" i="7" s="1"/>
  <c r="E1488" i="7"/>
  <c r="K1488" i="7" s="1"/>
  <c r="E767" i="7"/>
  <c r="E1490" i="7"/>
  <c r="K1490" i="7" s="1"/>
  <c r="E1491" i="7"/>
  <c r="K1491" i="7" s="1"/>
  <c r="E1492" i="7"/>
  <c r="K1492" i="7" s="1"/>
  <c r="E1493" i="7"/>
  <c r="K1493" i="7" s="1"/>
  <c r="E1494" i="7"/>
  <c r="K1494" i="7" s="1"/>
  <c r="E1495" i="7"/>
  <c r="K1495" i="7" s="1"/>
  <c r="E1496" i="7"/>
  <c r="K1496" i="7" s="1"/>
  <c r="E1497" i="7"/>
  <c r="K1497" i="7" s="1"/>
  <c r="E1498" i="7"/>
  <c r="K1498" i="7" s="1"/>
  <c r="E1499" i="7"/>
  <c r="K1499" i="7" s="1"/>
  <c r="E1500" i="7"/>
  <c r="K1500" i="7" s="1"/>
  <c r="E1501" i="7"/>
  <c r="K1501" i="7" s="1"/>
  <c r="E786" i="7"/>
  <c r="E1503" i="7"/>
  <c r="K1503" i="7" s="1"/>
  <c r="E1504" i="7"/>
  <c r="K1504" i="7" s="1"/>
  <c r="E1505" i="7"/>
  <c r="K1505" i="7" s="1"/>
  <c r="E1506" i="7"/>
  <c r="K1506" i="7" s="1"/>
  <c r="E1507" i="7"/>
  <c r="K1507" i="7" s="1"/>
  <c r="E1508" i="7"/>
  <c r="K1508" i="7" s="1"/>
  <c r="E787" i="7"/>
  <c r="E1510" i="7"/>
  <c r="K1510" i="7" s="1"/>
  <c r="E1511" i="7"/>
  <c r="K1511" i="7" s="1"/>
  <c r="E1512" i="7"/>
  <c r="K1512" i="7" s="1"/>
  <c r="E1513" i="7"/>
  <c r="K1513" i="7" s="1"/>
  <c r="E1514" i="7"/>
  <c r="K1514" i="7" s="1"/>
  <c r="E739" i="7"/>
  <c r="E1516" i="7"/>
  <c r="K1516" i="7" s="1"/>
  <c r="E1517" i="7"/>
  <c r="K1517" i="7" s="1"/>
  <c r="E1518" i="7"/>
  <c r="K1518" i="7" s="1"/>
  <c r="E1519" i="7"/>
  <c r="K1519" i="7" s="1"/>
  <c r="E1520" i="7"/>
  <c r="K1520" i="7" s="1"/>
  <c r="E1521" i="7"/>
  <c r="K1521" i="7" s="1"/>
  <c r="E747" i="7"/>
  <c r="E1523" i="7"/>
  <c r="K1523" i="7" s="1"/>
  <c r="E1524" i="7"/>
  <c r="K1524" i="7" s="1"/>
  <c r="E1525" i="7"/>
  <c r="K1525" i="7" s="1"/>
  <c r="E1526" i="7"/>
  <c r="K1526" i="7" s="1"/>
  <c r="E1527" i="7"/>
  <c r="K1527" i="7" s="1"/>
  <c r="E1528" i="7"/>
  <c r="K1528" i="7" s="1"/>
  <c r="E1529" i="7"/>
  <c r="K1529" i="7" s="1"/>
  <c r="E1530" i="7"/>
  <c r="K1530" i="7" s="1"/>
  <c r="E1531" i="7"/>
  <c r="K1531" i="7" s="1"/>
  <c r="E1532" i="7"/>
  <c r="K1532" i="7" s="1"/>
  <c r="E1533" i="7"/>
  <c r="K1533" i="7" s="1"/>
  <c r="E1534" i="7"/>
  <c r="K1534" i="7" s="1"/>
  <c r="E1535" i="7"/>
  <c r="K1535" i="7" s="1"/>
  <c r="E1536" i="7"/>
  <c r="K1536" i="7" s="1"/>
  <c r="E1537" i="7"/>
  <c r="K1537" i="7" s="1"/>
  <c r="E1538" i="7"/>
  <c r="K1538" i="7" s="1"/>
  <c r="E1539" i="7"/>
  <c r="K1539" i="7" s="1"/>
  <c r="E1540" i="7"/>
  <c r="K1540" i="7" s="1"/>
  <c r="E1541" i="7"/>
  <c r="K1541" i="7" s="1"/>
  <c r="E1542" i="7"/>
  <c r="K1542" i="7" s="1"/>
  <c r="E749" i="7"/>
  <c r="E1544" i="7"/>
  <c r="K1544" i="7" s="1"/>
  <c r="E625" i="7"/>
  <c r="E1546" i="7"/>
  <c r="K1546" i="7" s="1"/>
  <c r="E484" i="7"/>
  <c r="E1548" i="7"/>
  <c r="K1548" i="7" s="1"/>
  <c r="E1549" i="7"/>
  <c r="K1549" i="7" s="1"/>
  <c r="E1550" i="7"/>
  <c r="E1551" i="7"/>
  <c r="K1551" i="7" s="1"/>
  <c r="E1552" i="7"/>
  <c r="K1552" i="7" s="1"/>
  <c r="E1553" i="7"/>
  <c r="K1553" i="7" s="1"/>
  <c r="E1554" i="7"/>
  <c r="K1554" i="7" s="1"/>
  <c r="E1555" i="7"/>
  <c r="K1555" i="7" s="1"/>
  <c r="E1556" i="7"/>
  <c r="K1556" i="7" s="1"/>
  <c r="E1557" i="7"/>
  <c r="K1557" i="7" s="1"/>
  <c r="E1558" i="7"/>
  <c r="K1558" i="7" s="1"/>
  <c r="E1559" i="7"/>
  <c r="K1559" i="7" s="1"/>
  <c r="E1560" i="7"/>
  <c r="K1560" i="7" s="1"/>
  <c r="E1561" i="7"/>
  <c r="K1561" i="7" s="1"/>
  <c r="E1562" i="7"/>
  <c r="K1562" i="7" s="1"/>
  <c r="E1563" i="7"/>
  <c r="K1563" i="7" s="1"/>
  <c r="E1564" i="7"/>
  <c r="K1564" i="7" s="1"/>
  <c r="E1565" i="7"/>
  <c r="K1565" i="7" s="1"/>
  <c r="E1566" i="7"/>
  <c r="K1566" i="7" s="1"/>
  <c r="E1567" i="7"/>
  <c r="K1567" i="7" s="1"/>
  <c r="E1568" i="7"/>
  <c r="K1568" i="7" s="1"/>
  <c r="E1569" i="7"/>
  <c r="K1569" i="7" s="1"/>
  <c r="E1570" i="7"/>
  <c r="K1570" i="7" s="1"/>
  <c r="E1571" i="7"/>
  <c r="K1571" i="7" s="1"/>
  <c r="E1572" i="7"/>
  <c r="K1572" i="7" s="1"/>
  <c r="E1573" i="7"/>
  <c r="K1573" i="7" s="1"/>
  <c r="E1574" i="7"/>
  <c r="K1574" i="7" s="1"/>
  <c r="E1575" i="7"/>
  <c r="K1575" i="7" s="1"/>
  <c r="E1576" i="7"/>
  <c r="K1576" i="7" s="1"/>
  <c r="E1577" i="7"/>
  <c r="K1577" i="7" s="1"/>
  <c r="E1578" i="7"/>
  <c r="K1578" i="7" s="1"/>
  <c r="E1579" i="7"/>
  <c r="K1579" i="7" s="1"/>
  <c r="E1580" i="7"/>
  <c r="K1580" i="7" s="1"/>
  <c r="E1581" i="7"/>
  <c r="K1581" i="7" s="1"/>
  <c r="E1582" i="7"/>
  <c r="K1582" i="7" s="1"/>
  <c r="E1583" i="7"/>
  <c r="K1583" i="7" s="1"/>
  <c r="E1584" i="7"/>
  <c r="K1584" i="7" s="1"/>
  <c r="E1585" i="7"/>
  <c r="K1585" i="7" s="1"/>
  <c r="E1586" i="7"/>
  <c r="K1586" i="7" s="1"/>
  <c r="E1587" i="7"/>
  <c r="K1587" i="7" s="1"/>
  <c r="E1588" i="7"/>
  <c r="K1588" i="7" s="1"/>
  <c r="E1589" i="7"/>
  <c r="K1589" i="7" s="1"/>
  <c r="E1590" i="7"/>
  <c r="K1590" i="7" s="1"/>
  <c r="E1591" i="7"/>
  <c r="K1591" i="7" s="1"/>
  <c r="E1592" i="7"/>
  <c r="K1592" i="7" s="1"/>
  <c r="E1593" i="7"/>
  <c r="K1593" i="7" s="1"/>
  <c r="E1594" i="7"/>
  <c r="K1594" i="7" s="1"/>
  <c r="E1595" i="7"/>
  <c r="K1595" i="7" s="1"/>
  <c r="E362" i="7"/>
  <c r="E1597" i="7"/>
  <c r="K1597" i="7" s="1"/>
  <c r="E1598" i="7"/>
  <c r="K1598" i="7" s="1"/>
  <c r="E1599" i="7"/>
  <c r="K1599" i="7" s="1"/>
  <c r="E1600" i="7"/>
  <c r="K1600" i="7" s="1"/>
  <c r="E1601" i="7"/>
  <c r="K1601" i="7" s="1"/>
  <c r="E1602" i="7"/>
  <c r="K1602" i="7" s="1"/>
  <c r="E1603" i="7"/>
  <c r="K1603" i="7" s="1"/>
  <c r="E1604" i="7"/>
  <c r="K1604" i="7" s="1"/>
  <c r="E1605" i="7"/>
  <c r="K1605" i="7" s="1"/>
  <c r="E1606" i="7"/>
  <c r="K1606" i="7" s="1"/>
  <c r="E1607" i="7"/>
  <c r="K1607" i="7" s="1"/>
  <c r="E1309" i="7"/>
  <c r="K1309" i="7" s="1"/>
  <c r="E1609" i="7"/>
  <c r="K1609" i="7" s="1"/>
  <c r="E1610" i="7"/>
  <c r="K1610" i="7" s="1"/>
  <c r="E1611" i="7"/>
  <c r="K1611" i="7" s="1"/>
  <c r="E1612" i="7"/>
  <c r="K1612" i="7" s="1"/>
  <c r="E1613" i="7"/>
  <c r="K1613" i="7" s="1"/>
  <c r="E1614" i="7"/>
  <c r="K1614" i="7" s="1"/>
  <c r="E1296" i="7"/>
  <c r="K1296" i="7" s="1"/>
  <c r="E1616" i="7"/>
  <c r="K1616" i="7" s="1"/>
  <c r="E1617" i="7"/>
  <c r="K1617" i="7" s="1"/>
  <c r="E1618" i="7"/>
  <c r="K1618" i="7" s="1"/>
  <c r="E1619" i="7"/>
  <c r="K1619" i="7" s="1"/>
  <c r="E1620" i="7"/>
  <c r="K1620" i="7" s="1"/>
  <c r="E1621" i="7"/>
  <c r="K1621" i="7" s="1"/>
  <c r="E1622" i="7"/>
  <c r="K1622" i="7" s="1"/>
  <c r="E1623" i="7"/>
  <c r="K1623" i="7" s="1"/>
  <c r="E1624" i="7"/>
  <c r="K1624" i="7" s="1"/>
  <c r="E1625" i="7"/>
  <c r="K1625" i="7" s="1"/>
  <c r="E1626" i="7"/>
  <c r="K1626" i="7" s="1"/>
  <c r="E1627" i="7"/>
  <c r="K1627" i="7" s="1"/>
  <c r="E1628" i="7"/>
  <c r="K1628" i="7" s="1"/>
  <c r="E1629" i="7"/>
  <c r="K1629" i="7" s="1"/>
  <c r="E1630" i="7"/>
  <c r="K1630" i="7" s="1"/>
  <c r="E1631" i="7"/>
  <c r="K1631" i="7" s="1"/>
  <c r="E1632" i="7"/>
  <c r="K1632" i="7" s="1"/>
  <c r="E1633" i="7"/>
  <c r="K1633" i="7" s="1"/>
  <c r="E1634" i="7"/>
  <c r="K1634" i="7" s="1"/>
  <c r="E1635" i="7"/>
  <c r="K1635" i="7" s="1"/>
  <c r="E1636" i="7"/>
  <c r="K1636" i="7" s="1"/>
  <c r="E1637" i="7"/>
  <c r="K1637" i="7" s="1"/>
  <c r="E1638" i="7"/>
  <c r="K1638" i="7" s="1"/>
  <c r="E1639" i="7"/>
  <c r="K1639" i="7" s="1"/>
  <c r="E1640" i="7"/>
  <c r="K1640" i="7" s="1"/>
  <c r="E1641" i="7"/>
  <c r="K1641" i="7" s="1"/>
  <c r="E1642" i="7"/>
  <c r="K1642" i="7" s="1"/>
  <c r="E1643" i="7"/>
  <c r="K1643" i="7" s="1"/>
  <c r="E1644" i="7"/>
  <c r="K1644" i="7" s="1"/>
  <c r="E1645" i="7"/>
  <c r="K1645" i="7" s="1"/>
  <c r="E1646" i="7"/>
  <c r="K1646" i="7" s="1"/>
  <c r="E1647" i="7"/>
  <c r="K1647" i="7" s="1"/>
  <c r="E1648" i="7"/>
  <c r="K1648" i="7" s="1"/>
  <c r="E1649" i="7"/>
  <c r="K1649" i="7" s="1"/>
  <c r="E1650" i="7"/>
  <c r="K1650" i="7" s="1"/>
  <c r="E1651" i="7"/>
  <c r="K1651" i="7" s="1"/>
  <c r="E1652" i="7"/>
  <c r="K1652" i="7" s="1"/>
  <c r="E1653" i="7"/>
  <c r="K1653" i="7" s="1"/>
  <c r="E1654" i="7"/>
  <c r="K1654" i="7" s="1"/>
  <c r="E1655" i="7"/>
  <c r="K1655" i="7" s="1"/>
  <c r="E1656" i="7"/>
  <c r="K1656" i="7" s="1"/>
  <c r="E1657" i="7"/>
  <c r="K1657" i="7" s="1"/>
  <c r="E1658" i="7"/>
  <c r="K1658" i="7" s="1"/>
  <c r="E1659" i="7"/>
  <c r="K1659" i="7" s="1"/>
  <c r="E1660" i="7"/>
  <c r="K1660" i="7" s="1"/>
  <c r="E1661" i="7"/>
  <c r="K1661" i="7" s="1"/>
  <c r="E1662" i="7"/>
  <c r="K1662" i="7" s="1"/>
  <c r="E1663" i="7"/>
  <c r="K1663" i="7" s="1"/>
  <c r="E1664" i="7"/>
  <c r="K1664" i="7" s="1"/>
  <c r="E1665" i="7"/>
  <c r="K1665" i="7" s="1"/>
  <c r="E1666" i="7"/>
  <c r="K1666" i="7" s="1"/>
  <c r="E1667" i="7"/>
  <c r="K1667" i="7" s="1"/>
  <c r="E1668" i="7"/>
  <c r="K1668" i="7" s="1"/>
  <c r="E1669" i="7"/>
  <c r="K1669" i="7" s="1"/>
  <c r="E1967" i="7"/>
  <c r="K1967" i="7" s="1"/>
  <c r="E1671" i="7"/>
  <c r="K1671" i="7" s="1"/>
  <c r="E1672" i="7"/>
  <c r="K1672" i="7" s="1"/>
  <c r="E1673" i="7"/>
  <c r="K1673" i="7" s="1"/>
  <c r="E1674" i="7"/>
  <c r="K1674" i="7" s="1"/>
  <c r="E1675" i="7"/>
  <c r="K1675" i="7" s="1"/>
  <c r="E1676" i="7"/>
  <c r="K1676" i="7" s="1"/>
  <c r="E1677" i="7"/>
  <c r="K1677" i="7" s="1"/>
  <c r="E1678" i="7"/>
  <c r="K1678" i="7" s="1"/>
  <c r="E1679" i="7"/>
  <c r="K1679" i="7" s="1"/>
  <c r="E1680" i="7"/>
  <c r="K1680" i="7" s="1"/>
  <c r="E1681" i="7"/>
  <c r="K1681" i="7" s="1"/>
  <c r="E1682" i="7"/>
  <c r="K1682" i="7" s="1"/>
  <c r="E1683" i="7"/>
  <c r="K1683" i="7" s="1"/>
  <c r="E1684" i="7"/>
  <c r="K1684" i="7" s="1"/>
  <c r="E1685" i="7"/>
  <c r="K1685" i="7" s="1"/>
  <c r="E1686" i="7"/>
  <c r="K1686" i="7" s="1"/>
  <c r="E1687" i="7"/>
  <c r="K1687" i="7" s="1"/>
  <c r="E1688" i="7"/>
  <c r="K1688" i="7" s="1"/>
  <c r="E1689" i="7"/>
  <c r="K1689" i="7" s="1"/>
  <c r="E1690" i="7"/>
  <c r="K1690" i="7" s="1"/>
  <c r="E1691" i="7"/>
  <c r="K1691" i="7" s="1"/>
  <c r="E1692" i="7"/>
  <c r="K1692" i="7" s="1"/>
  <c r="E1693" i="7"/>
  <c r="K1693" i="7" s="1"/>
  <c r="E1694" i="7"/>
  <c r="K1694" i="7" s="1"/>
  <c r="E1695" i="7"/>
  <c r="K1695" i="7" s="1"/>
  <c r="E1696" i="7"/>
  <c r="K1696" i="7" s="1"/>
  <c r="E1697" i="7"/>
  <c r="K1697" i="7" s="1"/>
  <c r="E1698" i="7"/>
  <c r="K1698" i="7" s="1"/>
  <c r="E1699" i="7"/>
  <c r="K1699" i="7" s="1"/>
  <c r="E1700" i="7"/>
  <c r="K1700" i="7" s="1"/>
  <c r="E1701" i="7"/>
  <c r="K1701" i="7" s="1"/>
  <c r="E1702" i="7"/>
  <c r="K1702" i="7" s="1"/>
  <c r="E1703" i="7"/>
  <c r="K1703" i="7" s="1"/>
  <c r="E1704" i="7"/>
  <c r="K1704" i="7" s="1"/>
  <c r="E1705" i="7"/>
  <c r="K1705" i="7" s="1"/>
  <c r="E1706" i="7"/>
  <c r="K1706" i="7" s="1"/>
  <c r="E1707" i="7"/>
  <c r="K1707" i="7" s="1"/>
  <c r="E1708" i="7"/>
  <c r="K1708" i="7" s="1"/>
  <c r="E1709" i="7"/>
  <c r="K1709" i="7" s="1"/>
  <c r="E1710" i="7"/>
  <c r="K1710" i="7" s="1"/>
  <c r="E1711" i="7"/>
  <c r="K1711" i="7" s="1"/>
  <c r="E1712" i="7"/>
  <c r="K1712" i="7" s="1"/>
  <c r="E1713" i="7"/>
  <c r="K1713" i="7" s="1"/>
  <c r="E1714" i="7"/>
  <c r="K1714" i="7" s="1"/>
  <c r="E1715" i="7"/>
  <c r="K1715" i="7" s="1"/>
  <c r="E1716" i="7"/>
  <c r="K1716" i="7" s="1"/>
  <c r="E1717" i="7"/>
  <c r="K1717" i="7" s="1"/>
  <c r="E1718" i="7"/>
  <c r="K1718" i="7" s="1"/>
  <c r="E1719" i="7"/>
  <c r="K1719" i="7" s="1"/>
  <c r="E1720" i="7"/>
  <c r="K1720" i="7" s="1"/>
  <c r="E1721" i="7"/>
  <c r="K1721" i="7" s="1"/>
  <c r="E1722" i="7"/>
  <c r="K1722" i="7" s="1"/>
  <c r="E1723" i="7"/>
  <c r="K1723" i="7" s="1"/>
  <c r="E1724" i="7"/>
  <c r="K1724" i="7" s="1"/>
  <c r="E1725" i="7"/>
  <c r="K1725" i="7" s="1"/>
  <c r="E1726" i="7"/>
  <c r="K1726" i="7" s="1"/>
  <c r="E1727" i="7"/>
  <c r="K1727" i="7" s="1"/>
  <c r="E1728" i="7"/>
  <c r="K1728" i="7" s="1"/>
  <c r="E1729" i="7"/>
  <c r="K1729" i="7" s="1"/>
  <c r="E1730" i="7"/>
  <c r="K1730" i="7" s="1"/>
  <c r="E1731" i="7"/>
  <c r="K1731" i="7" s="1"/>
  <c r="E1732" i="7"/>
  <c r="K1732" i="7" s="1"/>
  <c r="E1733" i="7"/>
  <c r="K1733" i="7" s="1"/>
  <c r="E1734" i="7"/>
  <c r="K1734" i="7" s="1"/>
  <c r="E1735" i="7"/>
  <c r="K1735" i="7" s="1"/>
  <c r="E1736" i="7"/>
  <c r="K1736" i="7" s="1"/>
  <c r="E1737" i="7"/>
  <c r="K1737" i="7" s="1"/>
  <c r="E1738" i="7"/>
  <c r="K1738" i="7" s="1"/>
  <c r="E1739" i="7"/>
  <c r="K1739" i="7" s="1"/>
  <c r="E1740" i="7"/>
  <c r="K1740" i="7" s="1"/>
  <c r="E1741" i="7"/>
  <c r="K1741" i="7" s="1"/>
  <c r="E1742" i="7"/>
  <c r="K1742" i="7" s="1"/>
  <c r="E1743" i="7"/>
  <c r="K1743" i="7" s="1"/>
  <c r="E1744" i="7"/>
  <c r="K1744" i="7" s="1"/>
  <c r="E1745" i="7"/>
  <c r="K1745" i="7" s="1"/>
  <c r="E1746" i="7"/>
  <c r="K1746" i="7" s="1"/>
  <c r="E1747" i="7"/>
  <c r="K1747" i="7" s="1"/>
  <c r="E1748" i="7"/>
  <c r="K1748" i="7" s="1"/>
  <c r="E1749" i="7"/>
  <c r="K1749" i="7" s="1"/>
  <c r="E1750" i="7"/>
  <c r="K1750" i="7" s="1"/>
  <c r="E1751" i="7"/>
  <c r="K1751" i="7" s="1"/>
  <c r="E1752" i="7"/>
  <c r="K1752" i="7" s="1"/>
  <c r="E1753" i="7"/>
  <c r="K1753" i="7" s="1"/>
  <c r="E1754" i="7"/>
  <c r="K1754" i="7" s="1"/>
  <c r="E1755" i="7"/>
  <c r="K1755" i="7" s="1"/>
  <c r="E1756" i="7"/>
  <c r="K1756" i="7" s="1"/>
  <c r="E1757" i="7"/>
  <c r="K1757" i="7" s="1"/>
  <c r="E1758" i="7"/>
  <c r="K1758" i="7" s="1"/>
  <c r="E1759" i="7"/>
  <c r="K1759" i="7" s="1"/>
  <c r="E1760" i="7"/>
  <c r="K1760" i="7" s="1"/>
  <c r="E1761" i="7"/>
  <c r="K1761" i="7" s="1"/>
  <c r="E1762" i="7"/>
  <c r="K1762" i="7" s="1"/>
  <c r="E1763" i="7"/>
  <c r="K1763" i="7" s="1"/>
  <c r="E1764" i="7"/>
  <c r="K1764" i="7" s="1"/>
  <c r="E1765" i="7"/>
  <c r="K1765" i="7" s="1"/>
  <c r="E1766" i="7"/>
  <c r="K1766" i="7" s="1"/>
  <c r="E1767" i="7"/>
  <c r="K1767" i="7" s="1"/>
  <c r="E1768" i="7"/>
  <c r="K1768" i="7" s="1"/>
  <c r="E1769" i="7"/>
  <c r="K1769" i="7" s="1"/>
  <c r="E1770" i="7"/>
  <c r="K1770" i="7" s="1"/>
  <c r="E1771" i="7"/>
  <c r="K1771" i="7" s="1"/>
  <c r="E1772" i="7"/>
  <c r="K1772" i="7" s="1"/>
  <c r="E1773" i="7"/>
  <c r="K1773" i="7" s="1"/>
  <c r="E1774" i="7"/>
  <c r="K1774" i="7" s="1"/>
  <c r="E1775" i="7"/>
  <c r="K1775" i="7" s="1"/>
  <c r="E1776" i="7"/>
  <c r="K1776" i="7" s="1"/>
  <c r="E1777" i="7"/>
  <c r="K1777" i="7" s="1"/>
  <c r="E1778" i="7"/>
  <c r="K1778" i="7" s="1"/>
  <c r="E1779" i="7"/>
  <c r="K1779" i="7" s="1"/>
  <c r="E1780" i="7"/>
  <c r="K1780" i="7" s="1"/>
  <c r="E1781" i="7"/>
  <c r="K1781" i="7" s="1"/>
  <c r="E1782" i="7"/>
  <c r="K1782" i="7" s="1"/>
  <c r="E1783" i="7"/>
  <c r="K1783" i="7" s="1"/>
  <c r="E1784" i="7"/>
  <c r="K1784" i="7" s="1"/>
  <c r="E1785" i="7"/>
  <c r="K1785" i="7" s="1"/>
  <c r="E1786" i="7"/>
  <c r="K1786" i="7" s="1"/>
  <c r="E1787" i="7"/>
  <c r="K1787" i="7" s="1"/>
  <c r="E1788" i="7"/>
  <c r="K1788" i="7" s="1"/>
  <c r="E1789" i="7"/>
  <c r="K1789" i="7" s="1"/>
  <c r="E1790" i="7"/>
  <c r="K1790" i="7" s="1"/>
  <c r="E1791" i="7"/>
  <c r="K1791" i="7" s="1"/>
  <c r="E1792" i="7"/>
  <c r="K1792" i="7" s="1"/>
  <c r="E1793" i="7"/>
  <c r="K1793" i="7" s="1"/>
  <c r="E1794" i="7"/>
  <c r="K1794" i="7" s="1"/>
  <c r="E1795" i="7"/>
  <c r="K1795" i="7" s="1"/>
  <c r="E1796" i="7"/>
  <c r="K1796" i="7" s="1"/>
  <c r="E1797" i="7"/>
  <c r="K1797" i="7" s="1"/>
  <c r="E1798" i="7"/>
  <c r="K1798" i="7" s="1"/>
  <c r="E1799" i="7"/>
  <c r="K1799" i="7" s="1"/>
  <c r="E1800" i="7"/>
  <c r="K1800" i="7" s="1"/>
  <c r="E1801" i="7"/>
  <c r="K1801" i="7" s="1"/>
  <c r="E1802" i="7"/>
  <c r="K1802" i="7" s="1"/>
  <c r="E1803" i="7"/>
  <c r="K1803" i="7" s="1"/>
  <c r="E1804" i="7"/>
  <c r="K1804" i="7" s="1"/>
  <c r="E1805" i="7"/>
  <c r="K1805" i="7" s="1"/>
  <c r="E1806" i="7"/>
  <c r="K1806" i="7" s="1"/>
  <c r="E1807" i="7"/>
  <c r="K1807" i="7" s="1"/>
  <c r="E1808" i="7"/>
  <c r="K1808" i="7" s="1"/>
  <c r="E1809" i="7"/>
  <c r="K1809" i="7" s="1"/>
  <c r="E1810" i="7"/>
  <c r="K1810" i="7" s="1"/>
  <c r="E1811" i="7"/>
  <c r="K1811" i="7" s="1"/>
  <c r="E1812" i="7"/>
  <c r="K1812" i="7" s="1"/>
  <c r="E1813" i="7"/>
  <c r="K1813" i="7" s="1"/>
  <c r="E1814" i="7"/>
  <c r="K1814" i="7" s="1"/>
  <c r="E1815" i="7"/>
  <c r="K1815" i="7" s="1"/>
  <c r="E1816" i="7"/>
  <c r="K1816" i="7" s="1"/>
  <c r="E1817" i="7"/>
  <c r="K1817" i="7" s="1"/>
  <c r="E1818" i="7"/>
  <c r="K1818" i="7" s="1"/>
  <c r="E1819" i="7"/>
  <c r="K1819" i="7" s="1"/>
  <c r="E1820" i="7"/>
  <c r="K1820" i="7" s="1"/>
  <c r="E1821" i="7"/>
  <c r="K1821" i="7" s="1"/>
  <c r="E1822" i="7"/>
  <c r="K1822" i="7" s="1"/>
  <c r="E1823" i="7"/>
  <c r="K1823" i="7" s="1"/>
  <c r="E1824" i="7"/>
  <c r="K1824" i="7" s="1"/>
  <c r="E1825" i="7"/>
  <c r="K1825" i="7" s="1"/>
  <c r="E1826" i="7"/>
  <c r="K1826" i="7" s="1"/>
  <c r="E1827" i="7"/>
  <c r="K1827" i="7" s="1"/>
  <c r="E1828" i="7"/>
  <c r="K1828" i="7" s="1"/>
  <c r="E1829" i="7"/>
  <c r="K1829" i="7" s="1"/>
  <c r="E1830" i="7"/>
  <c r="K1830" i="7" s="1"/>
  <c r="E1831" i="7"/>
  <c r="K1831" i="7" s="1"/>
  <c r="E1832" i="7"/>
  <c r="K1832" i="7" s="1"/>
  <c r="E1833" i="7"/>
  <c r="K1833" i="7" s="1"/>
  <c r="E1834" i="7"/>
  <c r="K1834" i="7" s="1"/>
  <c r="E1835" i="7"/>
  <c r="K1835" i="7" s="1"/>
  <c r="E1836" i="7"/>
  <c r="K1836" i="7" s="1"/>
  <c r="E1837" i="7"/>
  <c r="K1837" i="7" s="1"/>
  <c r="E1838" i="7"/>
  <c r="K1838" i="7" s="1"/>
  <c r="E1839" i="7"/>
  <c r="K1839" i="7" s="1"/>
  <c r="E1840" i="7"/>
  <c r="K1840" i="7" s="1"/>
  <c r="E1841" i="7"/>
  <c r="K1841" i="7" s="1"/>
  <c r="E1842" i="7"/>
  <c r="K1842" i="7" s="1"/>
  <c r="E1843" i="7"/>
  <c r="K1843" i="7" s="1"/>
  <c r="E1844" i="7"/>
  <c r="K1844" i="7" s="1"/>
  <c r="E1845" i="7"/>
  <c r="K1845" i="7" s="1"/>
  <c r="E1846" i="7"/>
  <c r="K1846" i="7" s="1"/>
  <c r="E1847" i="7"/>
  <c r="K1847" i="7" s="1"/>
  <c r="E1848" i="7"/>
  <c r="K1848" i="7" s="1"/>
  <c r="E1849" i="7"/>
  <c r="K1849" i="7" s="1"/>
  <c r="E1850" i="7"/>
  <c r="K1850" i="7" s="1"/>
  <c r="E1851" i="7"/>
  <c r="K1851" i="7" s="1"/>
  <c r="E1852" i="7"/>
  <c r="K1852" i="7" s="1"/>
  <c r="E1853" i="7"/>
  <c r="K1853" i="7" s="1"/>
  <c r="E1854" i="7"/>
  <c r="K1854" i="7" s="1"/>
  <c r="E1855" i="7"/>
  <c r="K1855" i="7" s="1"/>
  <c r="E1856" i="7"/>
  <c r="K1856" i="7" s="1"/>
  <c r="E1857" i="7"/>
  <c r="K1857" i="7" s="1"/>
  <c r="E1858" i="7"/>
  <c r="K1858" i="7" s="1"/>
  <c r="E1859" i="7"/>
  <c r="K1859" i="7" s="1"/>
  <c r="E1860" i="7"/>
  <c r="K1860" i="7" s="1"/>
  <c r="E1861" i="7"/>
  <c r="K1861" i="7" s="1"/>
  <c r="E1862" i="7"/>
  <c r="K1862" i="7" s="1"/>
  <c r="E1863" i="7"/>
  <c r="K1863" i="7" s="1"/>
  <c r="E1864" i="7"/>
  <c r="K1864" i="7" s="1"/>
  <c r="E1865" i="7"/>
  <c r="K1865" i="7" s="1"/>
  <c r="E1866" i="7"/>
  <c r="K1866" i="7" s="1"/>
  <c r="E1867" i="7"/>
  <c r="K1867" i="7" s="1"/>
  <c r="E1868" i="7"/>
  <c r="K1868" i="7" s="1"/>
  <c r="E1869" i="7"/>
  <c r="K1869" i="7" s="1"/>
  <c r="E1870" i="7"/>
  <c r="K1870" i="7" s="1"/>
  <c r="E1871" i="7"/>
  <c r="K1871" i="7" s="1"/>
  <c r="E1872" i="7"/>
  <c r="K1872" i="7" s="1"/>
  <c r="E1873" i="7"/>
  <c r="K1873" i="7" s="1"/>
  <c r="E1874" i="7"/>
  <c r="K1874" i="7" s="1"/>
  <c r="E1875" i="7"/>
  <c r="K1875" i="7" s="1"/>
  <c r="E1876" i="7"/>
  <c r="K1876" i="7" s="1"/>
  <c r="E1877" i="7"/>
  <c r="K1877" i="7" s="1"/>
  <c r="E1878" i="7"/>
  <c r="K1878" i="7" s="1"/>
  <c r="E1879" i="7"/>
  <c r="K1879" i="7" s="1"/>
  <c r="E1880" i="7"/>
  <c r="K1880" i="7" s="1"/>
  <c r="E1881" i="7"/>
  <c r="K1881" i="7" s="1"/>
  <c r="E1882" i="7"/>
  <c r="K1882" i="7" s="1"/>
  <c r="E1883" i="7"/>
  <c r="K1883" i="7" s="1"/>
  <c r="E1884" i="7"/>
  <c r="K1884" i="7" s="1"/>
  <c r="E1885" i="7"/>
  <c r="K1885" i="7" s="1"/>
  <c r="E1886" i="7"/>
  <c r="K1886" i="7" s="1"/>
  <c r="E1887" i="7"/>
  <c r="K1887" i="7" s="1"/>
  <c r="E1888" i="7"/>
  <c r="K1888" i="7" s="1"/>
  <c r="E1889" i="7"/>
  <c r="K1889" i="7" s="1"/>
  <c r="E1890" i="7"/>
  <c r="K1890" i="7" s="1"/>
  <c r="E1891" i="7"/>
  <c r="K1891" i="7" s="1"/>
  <c r="E1892" i="7"/>
  <c r="K1892" i="7" s="1"/>
  <c r="E1893" i="7"/>
  <c r="K1893" i="7" s="1"/>
  <c r="E1894" i="7"/>
  <c r="K1894" i="7" s="1"/>
  <c r="E1895" i="7"/>
  <c r="K1895" i="7" s="1"/>
  <c r="E1896" i="7"/>
  <c r="K1896" i="7" s="1"/>
  <c r="E1897" i="7"/>
  <c r="K1897" i="7" s="1"/>
  <c r="E1898" i="7"/>
  <c r="K1898" i="7" s="1"/>
  <c r="E1899" i="7"/>
  <c r="K1899" i="7" s="1"/>
  <c r="E1900" i="7"/>
  <c r="K1900" i="7" s="1"/>
  <c r="E1901" i="7"/>
  <c r="K1901" i="7" s="1"/>
  <c r="E1902" i="7"/>
  <c r="K1902" i="7" s="1"/>
  <c r="E1903" i="7"/>
  <c r="K1903" i="7" s="1"/>
  <c r="E1904" i="7"/>
  <c r="K1904" i="7" s="1"/>
  <c r="E1905" i="7"/>
  <c r="K1905" i="7" s="1"/>
  <c r="E1906" i="7"/>
  <c r="K1906" i="7" s="1"/>
  <c r="E1907" i="7"/>
  <c r="K1907" i="7" s="1"/>
  <c r="E1908" i="7"/>
  <c r="K1908" i="7" s="1"/>
  <c r="E1909" i="7"/>
  <c r="K1909" i="7" s="1"/>
  <c r="E1910" i="7"/>
  <c r="K1910" i="7" s="1"/>
  <c r="E1911" i="7"/>
  <c r="K1911" i="7" s="1"/>
  <c r="E1912" i="7"/>
  <c r="K1912" i="7" s="1"/>
  <c r="E1913" i="7"/>
  <c r="K1913" i="7" s="1"/>
  <c r="E1914" i="7"/>
  <c r="K1914" i="7" s="1"/>
  <c r="E1915" i="7"/>
  <c r="K1915" i="7" s="1"/>
  <c r="E1916" i="7"/>
  <c r="K1916" i="7" s="1"/>
  <c r="E1917" i="7"/>
  <c r="K1917" i="7" s="1"/>
  <c r="E1918" i="7"/>
  <c r="K1918" i="7" s="1"/>
  <c r="E1919" i="7"/>
  <c r="K1919" i="7" s="1"/>
  <c r="E1920" i="7"/>
  <c r="K1920" i="7" s="1"/>
  <c r="E1921" i="7"/>
  <c r="K1921" i="7" s="1"/>
  <c r="E1922" i="7"/>
  <c r="K1922" i="7" s="1"/>
  <c r="E1923" i="7"/>
  <c r="K1923" i="7" s="1"/>
  <c r="E1924" i="7"/>
  <c r="K1924" i="7" s="1"/>
  <c r="E1925" i="7"/>
  <c r="K1925" i="7" s="1"/>
  <c r="E1926" i="7"/>
  <c r="K1926" i="7" s="1"/>
  <c r="E1927" i="7"/>
  <c r="K1927" i="7" s="1"/>
  <c r="E1928" i="7"/>
  <c r="K1928" i="7" s="1"/>
  <c r="E1929" i="7"/>
  <c r="K1929" i="7" s="1"/>
  <c r="E1930" i="7"/>
  <c r="K1930" i="7" s="1"/>
  <c r="E1931" i="7"/>
  <c r="K1931" i="7" s="1"/>
  <c r="E1932" i="7"/>
  <c r="K1932" i="7" s="1"/>
  <c r="E1933" i="7"/>
  <c r="K1933" i="7" s="1"/>
  <c r="E1934" i="7"/>
  <c r="K1934" i="7" s="1"/>
  <c r="E1935" i="7"/>
  <c r="K1935" i="7" s="1"/>
  <c r="E1936" i="7"/>
  <c r="K1936" i="7" s="1"/>
  <c r="E1937" i="7"/>
  <c r="K1937" i="7" s="1"/>
  <c r="E1938" i="7"/>
  <c r="K1938" i="7" s="1"/>
  <c r="E1939" i="7"/>
  <c r="K1939" i="7" s="1"/>
  <c r="E1940" i="7"/>
  <c r="K1940" i="7" s="1"/>
  <c r="E1941" i="7"/>
  <c r="K1941" i="7" s="1"/>
  <c r="E1942" i="7"/>
  <c r="K1942" i="7" s="1"/>
  <c r="E1943" i="7"/>
  <c r="K1943" i="7" s="1"/>
  <c r="E1944" i="7"/>
  <c r="K1944" i="7" s="1"/>
  <c r="E1945" i="7"/>
  <c r="K1945" i="7" s="1"/>
  <c r="E1946" i="7"/>
  <c r="K1946" i="7" s="1"/>
  <c r="E1947" i="7"/>
  <c r="K1947" i="7" s="1"/>
  <c r="E1948" i="7"/>
  <c r="K1948" i="7" s="1"/>
  <c r="E1949" i="7"/>
  <c r="K1949" i="7" s="1"/>
  <c r="E1950" i="7"/>
  <c r="K1950" i="7" s="1"/>
  <c r="E1951" i="7"/>
  <c r="K1951" i="7" s="1"/>
  <c r="E1952" i="7"/>
  <c r="K1952" i="7" s="1"/>
  <c r="E1953" i="7"/>
  <c r="K1953" i="7" s="1"/>
  <c r="E1954" i="7"/>
  <c r="K1954" i="7" s="1"/>
  <c r="E1955" i="7"/>
  <c r="K1955" i="7" s="1"/>
  <c r="E1956" i="7"/>
  <c r="K1956" i="7" s="1"/>
  <c r="E1957" i="7"/>
  <c r="K1957" i="7" s="1"/>
  <c r="E1958" i="7"/>
  <c r="K1958" i="7" s="1"/>
  <c r="E1959" i="7"/>
  <c r="K1959" i="7" s="1"/>
  <c r="E1960" i="7"/>
  <c r="K1960" i="7" s="1"/>
  <c r="E1961" i="7"/>
  <c r="K1961" i="7" s="1"/>
  <c r="E1962" i="7"/>
  <c r="K1962" i="7" s="1"/>
  <c r="E1963" i="7"/>
  <c r="K1963" i="7" s="1"/>
  <c r="E1964" i="7"/>
  <c r="K1964" i="7" s="1"/>
  <c r="E1965" i="7"/>
  <c r="K1965" i="7" s="1"/>
  <c r="E1966" i="7"/>
  <c r="K1966" i="7" s="1"/>
  <c r="E1257" i="7"/>
  <c r="K1257" i="7" s="1"/>
  <c r="E1968" i="7"/>
  <c r="K1968" i="7" s="1"/>
  <c r="E1969" i="7"/>
  <c r="K1969" i="7" s="1"/>
  <c r="E1970" i="7"/>
  <c r="K1970" i="7" s="1"/>
  <c r="E1971" i="7"/>
  <c r="K1971" i="7" s="1"/>
  <c r="E1972" i="7"/>
  <c r="K1972" i="7" s="1"/>
  <c r="E1973" i="7"/>
  <c r="K1973" i="7" s="1"/>
  <c r="E1974" i="7"/>
  <c r="K1974" i="7" s="1"/>
  <c r="E1975" i="7"/>
  <c r="K1975" i="7" s="1"/>
  <c r="E1976" i="7"/>
  <c r="K1976" i="7" s="1"/>
  <c r="E1977" i="7"/>
  <c r="K1977" i="7" s="1"/>
  <c r="E1978" i="7"/>
  <c r="K1978" i="7" s="1"/>
  <c r="E1979" i="7"/>
  <c r="K1979" i="7" s="1"/>
  <c r="E1980" i="7"/>
  <c r="K1980" i="7" s="1"/>
  <c r="E1981" i="7"/>
  <c r="K1981" i="7" s="1"/>
  <c r="E1982" i="7"/>
  <c r="K1982" i="7" s="1"/>
  <c r="E1983" i="7"/>
  <c r="K1983" i="7" s="1"/>
  <c r="E1984" i="7"/>
  <c r="K1984" i="7" s="1"/>
  <c r="E1985" i="7"/>
  <c r="K1985" i="7" s="1"/>
  <c r="E1986" i="7"/>
  <c r="K1986" i="7" s="1"/>
  <c r="E1987" i="7"/>
  <c r="K1987" i="7" s="1"/>
  <c r="E1988" i="7"/>
  <c r="K1988" i="7" s="1"/>
  <c r="E1989" i="7"/>
  <c r="K1989" i="7" s="1"/>
  <c r="E1990" i="7"/>
  <c r="K1990" i="7" s="1"/>
  <c r="E1991" i="7"/>
  <c r="K1991" i="7" s="1"/>
  <c r="E1992" i="7"/>
  <c r="K1992" i="7" s="1"/>
  <c r="E1993" i="7"/>
  <c r="K1993" i="7" s="1"/>
  <c r="E1994" i="7"/>
  <c r="K1994" i="7" s="1"/>
  <c r="E1995" i="7"/>
  <c r="K1995" i="7" s="1"/>
  <c r="E1996" i="7"/>
  <c r="K1996" i="7" s="1"/>
  <c r="E1997" i="7"/>
  <c r="K1997" i="7" s="1"/>
  <c r="E1998" i="7"/>
  <c r="K1998" i="7" s="1"/>
  <c r="E1999" i="7"/>
  <c r="K1999" i="7" s="1"/>
  <c r="E2000" i="7"/>
  <c r="K2000" i="7" s="1"/>
  <c r="E2001" i="7"/>
  <c r="K2001" i="7" s="1"/>
  <c r="E2002" i="7"/>
  <c r="K2002" i="7" s="1"/>
  <c r="E2003" i="7"/>
  <c r="K2003" i="7" s="1"/>
  <c r="E2004" i="7"/>
  <c r="K2004" i="7" s="1"/>
  <c r="E2005" i="7"/>
  <c r="K2005" i="7" s="1"/>
  <c r="E2006" i="7"/>
  <c r="K2006" i="7" s="1"/>
  <c r="E2007" i="7"/>
  <c r="K2007" i="7" s="1"/>
  <c r="E2008" i="7"/>
  <c r="K2008" i="7" s="1"/>
  <c r="E2009" i="7"/>
  <c r="K2009" i="7" s="1"/>
  <c r="E2010" i="7"/>
  <c r="K2010" i="7" s="1"/>
  <c r="E2011" i="7"/>
  <c r="K2011" i="7" s="1"/>
  <c r="E2012" i="7"/>
  <c r="K2012" i="7" s="1"/>
  <c r="E2013" i="7"/>
  <c r="K2013" i="7" s="1"/>
  <c r="E2014" i="7"/>
  <c r="K2014" i="7" s="1"/>
  <c r="E2015" i="7"/>
  <c r="K2015" i="7" s="1"/>
  <c r="E2016" i="7"/>
  <c r="K2016" i="7" s="1"/>
  <c r="E2017" i="7"/>
  <c r="K2017" i="7" s="1"/>
  <c r="E2018" i="7"/>
  <c r="K2018" i="7" s="1"/>
  <c r="E2019" i="7"/>
  <c r="K2019" i="7" s="1"/>
  <c r="E2020" i="7"/>
  <c r="K2020" i="7" s="1"/>
  <c r="E2021" i="7"/>
  <c r="K2021" i="7" s="1"/>
  <c r="E2022" i="7"/>
  <c r="K2022" i="7" s="1"/>
  <c r="E2023" i="7"/>
  <c r="K2023" i="7" s="1"/>
  <c r="E2" i="7"/>
  <c r="K2" i="7" s="1"/>
  <c r="D111" i="8"/>
  <c r="D6" i="8"/>
  <c r="D84" i="8"/>
  <c r="D85" i="8"/>
  <c r="D86" i="8"/>
  <c r="D87" i="8"/>
  <c r="D7" i="8"/>
  <c r="D112" i="8"/>
  <c r="D82" i="8"/>
  <c r="D4" i="8"/>
  <c r="D88" i="8"/>
  <c r="D113" i="8"/>
  <c r="D89" i="8"/>
  <c r="D114" i="8"/>
  <c r="D8" i="8"/>
  <c r="D9" i="8"/>
  <c r="D115" i="8"/>
  <c r="D10" i="8"/>
  <c r="D73" i="8"/>
  <c r="D11" i="8"/>
  <c r="D116" i="8"/>
  <c r="D90" i="8"/>
  <c r="D91" i="8"/>
  <c r="D117" i="8"/>
  <c r="D12" i="8"/>
  <c r="D118" i="8"/>
  <c r="D13" i="8"/>
  <c r="D92" i="8"/>
  <c r="D119" i="8"/>
  <c r="D74" i="8"/>
  <c r="D14" i="8"/>
  <c r="D93" i="8"/>
  <c r="D15" i="8"/>
  <c r="D5" i="8"/>
  <c r="D16" i="8"/>
  <c r="D17" i="8"/>
  <c r="D120" i="8"/>
  <c r="D18" i="8"/>
  <c r="D19" i="8"/>
  <c r="D121" i="8"/>
  <c r="D122" i="8"/>
  <c r="D20" i="8"/>
  <c r="D21" i="8"/>
  <c r="D22" i="8"/>
  <c r="D23" i="8"/>
  <c r="D24" i="8"/>
  <c r="D25" i="8"/>
  <c r="D123" i="8"/>
  <c r="D124" i="8"/>
  <c r="D26" i="8"/>
  <c r="D125" i="8"/>
  <c r="D2" i="8"/>
  <c r="D27" i="8"/>
  <c r="D94" i="8"/>
  <c r="D28" i="8"/>
  <c r="D126" i="8"/>
  <c r="D95" i="8"/>
  <c r="D29" i="8"/>
  <c r="D96" i="8"/>
  <c r="D127" i="8"/>
  <c r="D75" i="8"/>
  <c r="D97" i="8"/>
  <c r="D128" i="8"/>
  <c r="D129" i="8"/>
  <c r="D98" i="8"/>
  <c r="D99" i="8"/>
  <c r="D30" i="8"/>
  <c r="D100" i="8"/>
  <c r="D101" i="8"/>
  <c r="D31" i="8"/>
  <c r="D102" i="8"/>
  <c r="D103" i="8"/>
  <c r="D3" i="8"/>
  <c r="D32" i="8"/>
  <c r="D104" i="8"/>
  <c r="D76" i="8"/>
  <c r="D77" i="8"/>
  <c r="D33" i="8"/>
  <c r="D105" i="8"/>
  <c r="D106" i="8"/>
  <c r="D107" i="8"/>
  <c r="D108" i="8"/>
  <c r="D109" i="8"/>
  <c r="D130" i="8"/>
  <c r="D34" i="8"/>
  <c r="D110" i="8"/>
  <c r="D78" i="8"/>
  <c r="D79" i="8"/>
  <c r="D131" i="8"/>
  <c r="D80" i="8"/>
  <c r="D35" i="8"/>
  <c r="D36" i="8"/>
  <c r="D132" i="8"/>
  <c r="D37" i="8"/>
  <c r="D38" i="8"/>
  <c r="D39" i="8"/>
  <c r="D81" i="8"/>
  <c r="D83" i="8"/>
  <c r="D40" i="8"/>
  <c r="D133" i="8"/>
  <c r="D134" i="8"/>
  <c r="D41" i="8"/>
  <c r="D42" i="8"/>
  <c r="D65" i="8"/>
  <c r="D43" i="8"/>
  <c r="D44" i="8"/>
  <c r="D45" i="8"/>
  <c r="D135" i="8"/>
  <c r="D66" i="8"/>
  <c r="D46" i="8"/>
  <c r="D136" i="8"/>
  <c r="D47" i="8"/>
  <c r="D48" i="8"/>
  <c r="D137" i="8"/>
  <c r="D49" i="8"/>
  <c r="D50" i="8"/>
  <c r="D138" i="8"/>
  <c r="D51" i="8"/>
  <c r="D52" i="8"/>
  <c r="D53" i="8"/>
  <c r="D139" i="8"/>
  <c r="D140" i="8"/>
  <c r="D54" i="8"/>
  <c r="D55" i="8"/>
  <c r="D56" i="8"/>
  <c r="D67" i="8"/>
  <c r="D68" i="8"/>
  <c r="D69" i="8"/>
  <c r="D57" i="8"/>
  <c r="D58" i="8"/>
  <c r="D70" i="8"/>
  <c r="D141" i="8"/>
  <c r="D59" i="8"/>
  <c r="D71" i="8"/>
  <c r="D142" i="8"/>
  <c r="D60" i="8"/>
  <c r="D61" i="8"/>
  <c r="D72" i="8"/>
  <c r="D62" i="8"/>
  <c r="D143" i="8"/>
  <c r="D144" i="8"/>
  <c r="D63" i="8"/>
  <c r="D64" i="8"/>
  <c r="D145" i="8"/>
  <c r="D146" i="8"/>
  <c r="D147" i="8"/>
  <c r="D148" i="8"/>
  <c r="D149" i="8"/>
  <c r="D150" i="8"/>
  <c r="D151" i="8"/>
  <c r="D152" i="8"/>
  <c r="B7" i="1"/>
  <c r="B59" i="1"/>
  <c r="B58" i="1"/>
  <c r="B25" i="1"/>
  <c r="B29" i="1"/>
  <c r="B32" i="1"/>
  <c r="B38" i="1"/>
  <c r="B57" i="1"/>
  <c r="B74" i="1"/>
  <c r="B80" i="1"/>
  <c r="B4" i="1"/>
  <c r="B123" i="1"/>
  <c r="B6" i="1"/>
  <c r="B9" i="1"/>
  <c r="B8" i="1"/>
  <c r="B63" i="1"/>
  <c r="B53" i="1"/>
  <c r="B105" i="1"/>
  <c r="B98" i="1"/>
  <c r="B112" i="1"/>
  <c r="B27" i="1"/>
  <c r="B73" i="1"/>
  <c r="B104" i="1"/>
  <c r="B111" i="1"/>
  <c r="B101" i="1"/>
  <c r="B50" i="1"/>
  <c r="B26" i="1"/>
  <c r="B36" i="1"/>
  <c r="B40" i="1"/>
  <c r="B45" i="1"/>
  <c r="B66" i="1"/>
  <c r="B70" i="1"/>
  <c r="B83" i="1"/>
  <c r="B91" i="1"/>
  <c r="B97" i="1"/>
  <c r="B144" i="1"/>
  <c r="B11" i="1"/>
  <c r="B15" i="1"/>
  <c r="B20" i="1"/>
  <c r="B23" i="1"/>
  <c r="B24" i="1"/>
  <c r="B84" i="1"/>
  <c r="B88" i="1"/>
  <c r="B89" i="1"/>
  <c r="B143" i="1"/>
  <c r="B5" i="1"/>
  <c r="B10" i="1"/>
  <c r="B19" i="1"/>
  <c r="B22" i="1"/>
  <c r="B60" i="1"/>
  <c r="B64" i="1"/>
  <c r="B75" i="1"/>
  <c r="B81" i="1"/>
  <c r="B90" i="1"/>
  <c r="B107" i="1"/>
  <c r="B140" i="1"/>
  <c r="B141" i="1"/>
  <c r="B142" i="1"/>
  <c r="B2" i="1"/>
  <c r="B68" i="1"/>
  <c r="B120" i="1"/>
  <c r="B137" i="1"/>
  <c r="B138" i="1"/>
  <c r="B139" i="1"/>
  <c r="B13" i="1"/>
  <c r="B28" i="1"/>
  <c r="B41" i="1"/>
  <c r="B55" i="1"/>
  <c r="B56" i="1"/>
  <c r="B62" i="1"/>
  <c r="B79" i="1"/>
  <c r="B118" i="1"/>
  <c r="B135" i="1"/>
  <c r="B34" i="1"/>
  <c r="B35" i="1"/>
  <c r="B51" i="1"/>
  <c r="B52" i="1"/>
  <c r="B65" i="1"/>
  <c r="B92" i="1"/>
  <c r="B117" i="1"/>
  <c r="B126" i="1"/>
  <c r="B127" i="1"/>
  <c r="B133" i="1"/>
  <c r="B134" i="1"/>
  <c r="B16" i="1"/>
  <c r="B43" i="1"/>
  <c r="B44" i="1"/>
  <c r="B46" i="1"/>
  <c r="B124" i="1"/>
  <c r="B125" i="1"/>
  <c r="B116" i="1"/>
  <c r="B122" i="1"/>
  <c r="B49" i="1"/>
  <c r="B47" i="1"/>
  <c r="B48" i="1"/>
  <c r="B129" i="1"/>
  <c r="B115" i="1"/>
  <c r="B37" i="1"/>
  <c r="B87" i="1"/>
  <c r="B86" i="1"/>
  <c r="B61" i="1"/>
  <c r="B119" i="1"/>
  <c r="B3" i="1"/>
  <c r="B85" i="1"/>
  <c r="B136" i="1"/>
  <c r="B128" i="1"/>
  <c r="B77" i="1"/>
  <c r="B121" i="1"/>
  <c r="B31" i="1"/>
  <c r="B149" i="1"/>
  <c r="B151" i="1"/>
  <c r="B12" i="1"/>
  <c r="B148" i="1"/>
  <c r="B131" i="1"/>
  <c r="B147" i="1"/>
  <c r="B146" i="1"/>
  <c r="B71" i="1"/>
  <c r="B69" i="1"/>
  <c r="B33" i="1"/>
  <c r="B99" i="1"/>
  <c r="B109" i="1"/>
  <c r="B145" i="1"/>
  <c r="B130" i="1"/>
  <c r="B103" i="1"/>
  <c r="B108" i="1"/>
  <c r="B14" i="1"/>
  <c r="B76" i="1"/>
  <c r="B132" i="1"/>
  <c r="B110" i="1"/>
  <c r="B54" i="1"/>
  <c r="B17" i="1"/>
  <c r="B95" i="1"/>
  <c r="B94" i="1"/>
  <c r="B42" i="1"/>
  <c r="B100" i="1"/>
  <c r="B96" i="1"/>
  <c r="B114" i="1"/>
  <c r="B67" i="1"/>
  <c r="B18" i="1"/>
  <c r="B72" i="1"/>
  <c r="B82" i="1"/>
  <c r="B113" i="1"/>
  <c r="B30" i="1"/>
  <c r="B106" i="1"/>
  <c r="B102" i="1"/>
  <c r="B39" i="1"/>
  <c r="B21" i="1"/>
  <c r="B93" i="1"/>
  <c r="B78" i="1"/>
  <c r="B150" i="1"/>
  <c r="G2" i="1"/>
  <c r="G3" i="1"/>
  <c r="G4" i="1"/>
  <c r="G5" i="1"/>
  <c r="G6" i="1"/>
  <c r="G7" i="1"/>
  <c r="G8" i="1"/>
  <c r="G9" i="1"/>
  <c r="G10" i="1"/>
  <c r="G11" i="1"/>
  <c r="G12" i="1"/>
  <c r="G13" i="1"/>
  <c r="G14" i="1"/>
  <c r="G15" i="1"/>
  <c r="G16" i="1"/>
  <c r="G17" i="1"/>
  <c r="G18" i="1"/>
  <c r="G19" i="1"/>
  <c r="G20" i="1"/>
  <c r="G21" i="1"/>
  <c r="G22" i="1"/>
  <c r="G23" i="1"/>
  <c r="G24" i="1"/>
  <c r="G25" i="1"/>
  <c r="G26" i="1"/>
  <c r="G27" i="1"/>
  <c r="G28" i="1"/>
  <c r="G29" i="1"/>
  <c r="G30" i="1"/>
  <c r="G31" i="1"/>
  <c r="G32" i="1"/>
  <c r="G33" i="1"/>
  <c r="G34" i="1"/>
  <c r="G35" i="1"/>
  <c r="G36" i="1"/>
  <c r="G37" i="1"/>
  <c r="G38" i="1"/>
  <c r="G39" i="1"/>
  <c r="G40" i="1"/>
  <c r="G41" i="1"/>
  <c r="G42" i="1"/>
  <c r="G43" i="1"/>
  <c r="G44" i="1"/>
  <c r="G45" i="1"/>
  <c r="G46" i="1"/>
  <c r="G47" i="1"/>
  <c r="G48" i="1"/>
  <c r="G49" i="1"/>
  <c r="G50" i="1"/>
  <c r="G51" i="1"/>
  <c r="G52" i="1"/>
  <c r="G53" i="1"/>
  <c r="G54" i="1"/>
  <c r="G55" i="1"/>
  <c r="G56" i="1"/>
  <c r="G57" i="1"/>
  <c r="G58" i="1"/>
  <c r="G59" i="1"/>
  <c r="G60" i="1"/>
  <c r="G61" i="1"/>
  <c r="G62" i="1"/>
  <c r="G63" i="1"/>
  <c r="G64" i="1"/>
  <c r="G65" i="1"/>
  <c r="G66" i="1"/>
  <c r="G67" i="1"/>
  <c r="G68" i="1"/>
  <c r="G69" i="1"/>
  <c r="G70" i="1"/>
  <c r="G71" i="1"/>
  <c r="G72" i="1"/>
  <c r="G73" i="1"/>
  <c r="G74" i="1"/>
  <c r="G75" i="1"/>
  <c r="G76" i="1"/>
  <c r="G77" i="1"/>
  <c r="G78" i="1"/>
  <c r="G79" i="1"/>
  <c r="G80" i="1"/>
  <c r="G81" i="1"/>
  <c r="G82" i="1"/>
  <c r="G83" i="1"/>
  <c r="G84" i="1"/>
  <c r="G85" i="1"/>
  <c r="G86" i="1"/>
  <c r="G87" i="1"/>
  <c r="G88" i="1"/>
  <c r="G89" i="1"/>
  <c r="G90" i="1"/>
  <c r="G91" i="1"/>
  <c r="G92" i="1"/>
  <c r="G93" i="1"/>
  <c r="G94" i="1"/>
  <c r="G95" i="1"/>
  <c r="G96" i="1"/>
  <c r="G97" i="1"/>
  <c r="G98" i="1"/>
  <c r="G99" i="1"/>
  <c r="G100" i="1"/>
  <c r="G101" i="1"/>
  <c r="G102" i="1"/>
  <c r="G103" i="1"/>
  <c r="G104" i="1"/>
  <c r="G111" i="1"/>
  <c r="G115" i="1"/>
  <c r="G119" i="1"/>
  <c r="G123" i="1"/>
  <c r="G127" i="1"/>
  <c r="G131" i="1"/>
  <c r="G135" i="1"/>
  <c r="G139" i="1"/>
  <c r="G142" i="1"/>
  <c r="G143" i="1"/>
  <c r="G147" i="1"/>
  <c r="G151" i="1"/>
  <c r="A59" i="2"/>
  <c r="A25" i="2"/>
  <c r="A29" i="2"/>
  <c r="A30" i="2"/>
  <c r="A32" i="2"/>
  <c r="A38" i="2"/>
  <c r="A57" i="2"/>
  <c r="A58" i="2"/>
  <c r="A74" i="2"/>
  <c r="A80" i="2"/>
  <c r="A4" i="2"/>
  <c r="A123" i="2"/>
  <c r="A9" i="2"/>
  <c r="A6" i="2"/>
  <c r="A8" i="2"/>
  <c r="A63" i="2"/>
  <c r="A54" i="2"/>
  <c r="A53" i="2"/>
  <c r="A105" i="2"/>
  <c r="G105" i="1" s="1"/>
  <c r="A98" i="2"/>
  <c r="A112" i="2"/>
  <c r="A27" i="2"/>
  <c r="A73" i="2"/>
  <c r="A104" i="2"/>
  <c r="A111" i="2"/>
  <c r="A101" i="2"/>
  <c r="A50" i="2"/>
  <c r="A26" i="2"/>
  <c r="A36" i="2"/>
  <c r="A40" i="2"/>
  <c r="A45" i="2"/>
  <c r="A66" i="2"/>
  <c r="A70" i="2"/>
  <c r="A83" i="2"/>
  <c r="A91" i="2"/>
  <c r="A97" i="2"/>
  <c r="A144" i="2"/>
  <c r="A11" i="2"/>
  <c r="A15" i="2"/>
  <c r="A20" i="2"/>
  <c r="A23" i="2"/>
  <c r="A24" i="2"/>
  <c r="A84" i="2"/>
  <c r="A88" i="2"/>
  <c r="A89" i="2"/>
  <c r="A143" i="2"/>
  <c r="A5" i="2"/>
  <c r="A10" i="2"/>
  <c r="A19" i="2"/>
  <c r="A22" i="2"/>
  <c r="A60" i="2"/>
  <c r="A64" i="2"/>
  <c r="A75" i="2"/>
  <c r="A81" i="2"/>
  <c r="A90" i="2"/>
  <c r="A107" i="2"/>
  <c r="A140" i="2"/>
  <c r="A141" i="2"/>
  <c r="A142" i="2"/>
  <c r="A2" i="2"/>
  <c r="A68" i="2"/>
  <c r="A120" i="2"/>
  <c r="A137" i="2"/>
  <c r="A138" i="2"/>
  <c r="A139" i="2"/>
  <c r="A13" i="2"/>
  <c r="A28" i="2"/>
  <c r="A41" i="2"/>
  <c r="A55" i="2"/>
  <c r="A56" i="2"/>
  <c r="A62" i="2"/>
  <c r="A79" i="2"/>
  <c r="A118" i="2"/>
  <c r="A135" i="2"/>
  <c r="A34" i="2"/>
  <c r="A35" i="2"/>
  <c r="A51" i="2"/>
  <c r="A52" i="2"/>
  <c r="A65" i="2"/>
  <c r="A92" i="2"/>
  <c r="A117" i="2"/>
  <c r="A126" i="2"/>
  <c r="A127" i="2"/>
  <c r="A133" i="2"/>
  <c r="A134" i="2"/>
  <c r="A16" i="2"/>
  <c r="A43" i="2"/>
  <c r="A44" i="2"/>
  <c r="A46" i="2"/>
  <c r="A124" i="2"/>
  <c r="A125" i="2"/>
  <c r="A116" i="2"/>
  <c r="A122" i="2"/>
  <c r="A49" i="2"/>
  <c r="A47" i="2"/>
  <c r="A48" i="2"/>
  <c r="A129" i="2"/>
  <c r="A115" i="2"/>
  <c r="A37" i="2"/>
  <c r="A87" i="2"/>
  <c r="A86" i="2"/>
  <c r="A61" i="2"/>
  <c r="A119" i="2"/>
  <c r="A3" i="2"/>
  <c r="A85" i="2"/>
  <c r="A136" i="2"/>
  <c r="A128" i="2"/>
  <c r="A77" i="2"/>
  <c r="A121" i="2"/>
  <c r="A31" i="2"/>
  <c r="A149" i="2"/>
  <c r="A151" i="2"/>
  <c r="A12" i="2"/>
  <c r="A148" i="2"/>
  <c r="A131" i="2"/>
  <c r="A147" i="2"/>
  <c r="A146" i="2"/>
  <c r="A71" i="2"/>
  <c r="A69" i="2"/>
  <c r="A33" i="2"/>
  <c r="A99" i="2"/>
  <c r="A109" i="2"/>
  <c r="A145" i="2"/>
  <c r="A130" i="2"/>
  <c r="A103" i="2"/>
  <c r="A108" i="2"/>
  <c r="A14" i="2"/>
  <c r="A76" i="2"/>
  <c r="A132" i="2"/>
  <c r="A110" i="2"/>
  <c r="A17" i="2"/>
  <c r="A95" i="2"/>
  <c r="A94" i="2"/>
  <c r="A42" i="2"/>
  <c r="A100" i="2"/>
  <c r="A96" i="2"/>
  <c r="A114" i="2"/>
  <c r="A67" i="2"/>
  <c r="A18" i="2"/>
  <c r="A72" i="2"/>
  <c r="A82" i="2"/>
  <c r="A113" i="2"/>
  <c r="A106" i="2"/>
  <c r="A102" i="2"/>
  <c r="A39" i="2"/>
  <c r="A21" i="2"/>
  <c r="A93" i="2"/>
  <c r="A78" i="2"/>
  <c r="A150" i="2"/>
  <c r="A7" i="2"/>
  <c r="K362" i="7" l="1"/>
  <c r="O362" i="7"/>
  <c r="N362" i="7"/>
  <c r="K937" i="7"/>
  <c r="O937" i="7"/>
  <c r="N937" i="7"/>
  <c r="K301" i="7"/>
  <c r="O301" i="7"/>
  <c r="N301" i="7"/>
  <c r="K474" i="7"/>
  <c r="O474" i="7"/>
  <c r="N474" i="7"/>
  <c r="K705" i="7"/>
  <c r="O705" i="7"/>
  <c r="N705" i="7"/>
  <c r="K862" i="7"/>
  <c r="O862" i="7"/>
  <c r="N862" i="7"/>
  <c r="K855" i="7"/>
  <c r="O855" i="7"/>
  <c r="N855" i="7"/>
  <c r="K1024" i="7"/>
  <c r="O1024" i="7"/>
  <c r="N1024" i="7"/>
  <c r="K1046" i="7"/>
  <c r="O1046" i="7"/>
  <c r="N1046" i="7"/>
  <c r="K1034" i="7"/>
  <c r="O1034" i="7"/>
  <c r="N1034" i="7"/>
  <c r="K991" i="7"/>
  <c r="O991" i="7"/>
  <c r="N991" i="7"/>
  <c r="K967" i="7"/>
  <c r="O967" i="7"/>
  <c r="N967" i="7"/>
  <c r="K400" i="7"/>
  <c r="O400" i="7"/>
  <c r="N400" i="7"/>
  <c r="K833" i="7"/>
  <c r="O833" i="7"/>
  <c r="N833" i="7"/>
  <c r="K796" i="7"/>
  <c r="O796" i="7"/>
  <c r="N796" i="7"/>
  <c r="K310" i="7"/>
  <c r="O310" i="7"/>
  <c r="N310" i="7"/>
  <c r="K521" i="7"/>
  <c r="O521" i="7"/>
  <c r="N521" i="7"/>
  <c r="K504" i="7"/>
  <c r="O504" i="7"/>
  <c r="N504" i="7"/>
  <c r="K795" i="7"/>
  <c r="O795" i="7"/>
  <c r="N795" i="7"/>
  <c r="K955" i="7"/>
  <c r="O955" i="7"/>
  <c r="N955" i="7"/>
  <c r="K332" i="7"/>
  <c r="O332" i="7"/>
  <c r="N332" i="7"/>
  <c r="K484" i="7"/>
  <c r="O484" i="7"/>
  <c r="N484" i="7"/>
  <c r="K749" i="7"/>
  <c r="O749" i="7"/>
  <c r="N749" i="7"/>
  <c r="K739" i="7"/>
  <c r="O739" i="7"/>
  <c r="N739" i="7"/>
  <c r="K940" i="7"/>
  <c r="O940" i="7"/>
  <c r="N940" i="7"/>
  <c r="K939" i="7"/>
  <c r="O939" i="7"/>
  <c r="N939" i="7"/>
  <c r="K999" i="7"/>
  <c r="O999" i="7"/>
  <c r="N999" i="7"/>
  <c r="K992" i="7"/>
  <c r="O992" i="7"/>
  <c r="N992" i="7"/>
  <c r="K729" i="7"/>
  <c r="O729" i="7"/>
  <c r="N729" i="7"/>
  <c r="K865" i="7"/>
  <c r="O865" i="7"/>
  <c r="N865" i="7"/>
  <c r="K706" i="7"/>
  <c r="O706" i="7"/>
  <c r="N706" i="7"/>
  <c r="K572" i="7"/>
  <c r="O572" i="7"/>
  <c r="N572" i="7"/>
  <c r="K196" i="7"/>
  <c r="O196" i="7"/>
  <c r="N196" i="7"/>
  <c r="K419" i="7"/>
  <c r="O419" i="7"/>
  <c r="N419" i="7"/>
  <c r="K679" i="7"/>
  <c r="O679" i="7"/>
  <c r="N679" i="7"/>
  <c r="K825" i="7"/>
  <c r="O825" i="7"/>
  <c r="N825" i="7"/>
  <c r="K822" i="7"/>
  <c r="O822" i="7"/>
  <c r="N822" i="7"/>
  <c r="K821" i="7"/>
  <c r="O821" i="7"/>
  <c r="N821" i="7"/>
  <c r="K408" i="7"/>
  <c r="O408" i="7"/>
  <c r="N408" i="7"/>
  <c r="K800" i="7"/>
  <c r="O800" i="7"/>
  <c r="N800" i="7"/>
  <c r="K163" i="7"/>
  <c r="O163" i="7"/>
  <c r="N163" i="7"/>
  <c r="K559" i="7"/>
  <c r="O559" i="7"/>
  <c r="N559" i="7"/>
  <c r="K669" i="7"/>
  <c r="O669" i="7"/>
  <c r="N669" i="7"/>
  <c r="K962" i="7"/>
  <c r="O962" i="7"/>
  <c r="N962" i="7"/>
  <c r="K630" i="7"/>
  <c r="O630" i="7"/>
  <c r="N630" i="7"/>
  <c r="K766" i="7"/>
  <c r="O766" i="7"/>
  <c r="N766" i="7"/>
  <c r="K360" i="7"/>
  <c r="O360" i="7"/>
  <c r="N360" i="7"/>
  <c r="K483" i="7"/>
  <c r="O483" i="7"/>
  <c r="N483" i="7"/>
  <c r="K747" i="7"/>
  <c r="O747" i="7"/>
  <c r="N747" i="7"/>
  <c r="K786" i="7"/>
  <c r="O786" i="7"/>
  <c r="N786" i="7"/>
  <c r="K829" i="7"/>
  <c r="O829" i="7"/>
  <c r="N829" i="7"/>
  <c r="K1018" i="7"/>
  <c r="O1018" i="7"/>
  <c r="N1018" i="7"/>
  <c r="K291" i="7"/>
  <c r="O291" i="7"/>
  <c r="N291" i="7"/>
  <c r="K620" i="7"/>
  <c r="O620" i="7"/>
  <c r="N620" i="7"/>
  <c r="K186" i="7"/>
  <c r="O186" i="7"/>
  <c r="N186" i="7"/>
  <c r="K764" i="7"/>
  <c r="O764" i="7"/>
  <c r="N764" i="7"/>
  <c r="K409" i="7"/>
  <c r="O409" i="7"/>
  <c r="N409" i="7"/>
  <c r="K860" i="7"/>
  <c r="O860" i="7"/>
  <c r="N860" i="7"/>
  <c r="K402" i="7"/>
  <c r="O402" i="7"/>
  <c r="N402" i="7"/>
  <c r="K326" i="7"/>
  <c r="O326" i="7"/>
  <c r="N326" i="7"/>
  <c r="K375" i="7"/>
  <c r="O375" i="7"/>
  <c r="N375" i="7"/>
  <c r="K10" i="7"/>
  <c r="O10" i="7"/>
  <c r="N10" i="7"/>
  <c r="K670" i="7"/>
  <c r="O670" i="7"/>
  <c r="N670" i="7"/>
  <c r="K755" i="7"/>
  <c r="N755" i="7"/>
  <c r="O755" i="7"/>
  <c r="K625" i="7"/>
  <c r="O625" i="7"/>
  <c r="N625" i="7"/>
  <c r="K787" i="7"/>
  <c r="O787" i="7"/>
  <c r="N787" i="7"/>
  <c r="K767" i="7"/>
  <c r="O767" i="7"/>
  <c r="N767" i="7"/>
  <c r="K941" i="7"/>
  <c r="O941" i="7"/>
  <c r="N941" i="7"/>
  <c r="K828" i="7"/>
  <c r="O828" i="7"/>
  <c r="N828" i="7"/>
  <c r="K274" i="7"/>
  <c r="O274" i="7"/>
  <c r="N274" i="7"/>
  <c r="K568" i="7"/>
  <c r="O568" i="7"/>
  <c r="N568" i="7"/>
  <c r="K470" i="7"/>
  <c r="O470" i="7"/>
  <c r="N470" i="7"/>
  <c r="K826" i="7"/>
  <c r="O826" i="7"/>
  <c r="N826" i="7"/>
  <c r="K701" i="7"/>
  <c r="O701" i="7"/>
  <c r="N701" i="7"/>
  <c r="K328" i="7"/>
  <c r="O328" i="7"/>
  <c r="N328" i="7"/>
  <c r="K675" i="7"/>
  <c r="O675" i="7"/>
  <c r="N675" i="7"/>
  <c r="K181" i="7"/>
  <c r="O181" i="7"/>
  <c r="N181" i="7"/>
  <c r="K374" i="7"/>
  <c r="O374" i="7"/>
  <c r="N374" i="7"/>
  <c r="K980" i="7"/>
  <c r="O980" i="7"/>
  <c r="N980" i="7"/>
  <c r="K564" i="7"/>
  <c r="O564" i="7"/>
  <c r="N564" i="7"/>
  <c r="K11" i="7"/>
  <c r="O11" i="7"/>
  <c r="N11" i="7"/>
  <c r="K628" i="7"/>
  <c r="O628" i="7"/>
  <c r="N628" i="7"/>
  <c r="G150" i="1"/>
  <c r="G146" i="1"/>
  <c r="G148" i="1"/>
  <c r="G144" i="1"/>
  <c r="G140" i="1"/>
  <c r="G136" i="1"/>
  <c r="G132" i="1"/>
  <c r="G128" i="1"/>
  <c r="G124" i="1"/>
  <c r="G120" i="1"/>
  <c r="G116" i="1"/>
  <c r="G112" i="1"/>
  <c r="G108" i="1"/>
  <c r="G107" i="1"/>
  <c r="G106" i="1"/>
  <c r="G138" i="1"/>
  <c r="G134" i="1"/>
  <c r="G130" i="1"/>
  <c r="G126" i="1"/>
  <c r="G122" i="1"/>
  <c r="G118" i="1"/>
  <c r="G114" i="1"/>
  <c r="G110" i="1"/>
  <c r="G149" i="1"/>
  <c r="G145" i="1"/>
  <c r="G141" i="1"/>
  <c r="G137" i="1"/>
  <c r="G133" i="1"/>
  <c r="G129" i="1"/>
  <c r="G125" i="1"/>
  <c r="G121" i="1"/>
  <c r="G117" i="1"/>
  <c r="G113" i="1"/>
  <c r="G109" i="1"/>
  <c r="P564" i="7" l="1"/>
  <c r="P470" i="7"/>
  <c r="P764" i="7"/>
  <c r="P675" i="7"/>
  <c r="P941" i="7"/>
  <c r="P326" i="7"/>
  <c r="P483" i="7"/>
  <c r="P1018" i="7"/>
  <c r="P800" i="7"/>
  <c r="P825" i="7"/>
  <c r="P572" i="7"/>
  <c r="P992" i="7"/>
  <c r="P362" i="7"/>
  <c r="P739" i="7"/>
  <c r="P701" i="7"/>
  <c r="P274" i="7"/>
  <c r="P787" i="7"/>
  <c r="P10" i="7"/>
  <c r="P860" i="7"/>
  <c r="P620" i="7"/>
  <c r="P786" i="7"/>
  <c r="P766" i="7"/>
  <c r="P559" i="7"/>
  <c r="P821" i="7"/>
  <c r="P419" i="7"/>
  <c r="P865" i="7"/>
  <c r="P939" i="7"/>
  <c r="P484" i="7"/>
  <c r="P705" i="7"/>
  <c r="P962" i="7"/>
  <c r="P955" i="7"/>
  <c r="P310" i="7"/>
  <c r="P967" i="7"/>
  <c r="P1024" i="7"/>
  <c r="P474" i="7"/>
  <c r="P521" i="7"/>
  <c r="P833" i="7"/>
  <c r="P1034" i="7"/>
  <c r="P11" i="7"/>
  <c r="P181" i="7"/>
  <c r="P826" i="7"/>
  <c r="P828" i="7"/>
  <c r="P625" i="7"/>
  <c r="P755" i="7"/>
  <c r="P375" i="7"/>
  <c r="P409" i="7"/>
  <c r="P291" i="7"/>
  <c r="P747" i="7"/>
  <c r="P630" i="7"/>
  <c r="P163" i="7"/>
  <c r="P822" i="7"/>
  <c r="P196" i="7"/>
  <c r="P729" i="7"/>
  <c r="P940" i="7"/>
  <c r="P332" i="7"/>
  <c r="P400" i="7"/>
  <c r="P1046" i="7"/>
  <c r="P628" i="7"/>
  <c r="P374" i="7"/>
  <c r="P504" i="7"/>
  <c r="P862" i="7"/>
  <c r="P937" i="7"/>
  <c r="P980" i="7"/>
  <c r="P328" i="7"/>
  <c r="P568" i="7"/>
  <c r="P767" i="7"/>
  <c r="P670" i="7"/>
  <c r="P402" i="7"/>
  <c r="P186" i="7"/>
  <c r="P829" i="7"/>
  <c r="P360" i="7"/>
  <c r="P669" i="7"/>
  <c r="P408" i="7"/>
  <c r="P679" i="7"/>
  <c r="P706" i="7"/>
  <c r="P999" i="7"/>
  <c r="P749" i="7"/>
  <c r="P795" i="7"/>
  <c r="P796" i="7"/>
  <c r="P991" i="7"/>
  <c r="P855" i="7"/>
  <c r="P301" i="7"/>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3E0417F0-8E07-493E-B0D9-582F70756ADA}" keepAlive="1" name="Requête - Cours inactifs_inscriptions_actives" description="Connexion à la requête « Cours inactifs_inscriptions_actives » dans le classeur." type="5" refreshedVersion="8" background="1" saveData="1">
    <dbPr connection="Provider=Microsoft.Mashup.OleDb.1;Data Source=$Workbook$;Location=&quot;Cours inactifs_inscriptions_actives&quot;;Extended Properties=&quot;&quot;" command="SELECT * FROM [Cours inactifs_inscriptions_actives]"/>
  </connection>
  <connection id="2" xr16:uid="{6E924EDD-0743-476C-A9B6-C228E56B8394}" keepAlive="1" name="Requête - Cours_statut" description="Connexion à la requête « Cours_statut » dans le classeur." type="5" refreshedVersion="8" background="1" saveData="1">
    <dbPr connection="Provider=Microsoft.Mashup.OleDb.1;Data Source=$Workbook$;Location=Cours_statut;Extended Properties=&quot;&quot;" command="SELECT * FROM [Cours_statut]"/>
  </connection>
</connections>
</file>

<file path=xl/sharedStrings.xml><?xml version="1.0" encoding="utf-8"?>
<sst xmlns="http://schemas.openxmlformats.org/spreadsheetml/2006/main" count="14620" uniqueCount="3897">
  <si>
    <t>Code de Cours Complet</t>
  </si>
  <si>
    <t>Titre du cours</t>
  </si>
  <si>
    <t>Programme d'études</t>
  </si>
  <si>
    <t>Évaluations</t>
  </si>
  <si>
    <t>101-901-RE-60-03</t>
  </si>
  <si>
    <t>Biologie humaine</t>
  </si>
  <si>
    <t>DEC - Sciences humaines (300.A0)</t>
  </si>
  <si>
    <t>EFel3</t>
  </si>
  <si>
    <t>101-SH1-RE-60-01</t>
  </si>
  <si>
    <t>DEC - Sciences humaines (300.A1)</t>
  </si>
  <si>
    <t>105-FPF-03-60-02</t>
  </si>
  <si>
    <t>Univers de la science et science de l'univers</t>
  </si>
  <si>
    <t>Cours Complémentaires</t>
  </si>
  <si>
    <t>EFel2</t>
  </si>
  <si>
    <t>109-101-MQ-65-02</t>
  </si>
  <si>
    <t>Physical Activity and Health</t>
  </si>
  <si>
    <t>Cours clientèle anglophone</t>
  </si>
  <si>
    <t>109-103-MQ-60-04</t>
  </si>
  <si>
    <t>Activité physique et autonomie</t>
  </si>
  <si>
    <t>Formation générale</t>
  </si>
  <si>
    <t>201-015-FD-70-02</t>
  </si>
  <si>
    <t>Mise à niveau pour mathématique</t>
  </si>
  <si>
    <t>Mise à niveau</t>
  </si>
  <si>
    <t>201-103-RE-10-04</t>
  </si>
  <si>
    <t>Calcul 1 (Calcul différentiel)</t>
  </si>
  <si>
    <t>201-105-RE-70-02</t>
  </si>
  <si>
    <t>Algèbre linéaire et géométrie vectorielle</t>
  </si>
  <si>
    <t>201-203-RE-10-03</t>
  </si>
  <si>
    <t>Calcul 2 (Calcul intégral)</t>
  </si>
  <si>
    <t>201-301-RE-60-02</t>
  </si>
  <si>
    <t>Méthodes quantitatives avancées</t>
  </si>
  <si>
    <t>201-337-FD-10-03</t>
  </si>
  <si>
    <t>Statistique</t>
  </si>
  <si>
    <t>Cours hors programme</t>
  </si>
  <si>
    <t>201-404-FD-10-05</t>
  </si>
  <si>
    <t>Statistiques appliquées aux Techniques de gestion</t>
  </si>
  <si>
    <t>DEC - TCG</t>
  </si>
  <si>
    <t>201-NYA-05-70-03</t>
  </si>
  <si>
    <t>Calcul différentiel</t>
  </si>
  <si>
    <t>DEC - Sciences de la nature</t>
  </si>
  <si>
    <t>201-NYB-05-70-04</t>
  </si>
  <si>
    <t>Calcul intégral</t>
  </si>
  <si>
    <t>201-NYC-05-10-04</t>
  </si>
  <si>
    <t>Algèbre linéaire et géométrie vectorielle (NYC)</t>
  </si>
  <si>
    <t>201-SH2-RE-60-01</t>
  </si>
  <si>
    <t>Calcul différentiel pour les sciences humaines</t>
  </si>
  <si>
    <t>Efel3</t>
  </si>
  <si>
    <t>203-FPG-03-60-02</t>
  </si>
  <si>
    <t>Astronomie</t>
  </si>
  <si>
    <t>203-FPG-03-65-02</t>
  </si>
  <si>
    <t>Astronomy</t>
  </si>
  <si>
    <t>203-NYA-05-10-03</t>
  </si>
  <si>
    <t>Mécanique</t>
  </si>
  <si>
    <t>320-103-FD-60-05</t>
  </si>
  <si>
    <t>Initiation à la géographie</t>
  </si>
  <si>
    <t>320-103-FD-65-02</t>
  </si>
  <si>
    <t>Introduction to Geography</t>
  </si>
  <si>
    <t>320-203-FD-60-03</t>
  </si>
  <si>
    <t>Défis géographiques de l'humanité</t>
  </si>
  <si>
    <t>320-N07-FD-60-01</t>
  </si>
  <si>
    <t>330-203-FD-60-02</t>
  </si>
  <si>
    <t>La vie internationale au XXe siècle</t>
  </si>
  <si>
    <t>330-910-RE-60-02</t>
  </si>
  <si>
    <t>Initiation à l'histoire de la civilisation occidentale</t>
  </si>
  <si>
    <t>340-101-MQ-60-04</t>
  </si>
  <si>
    <t>Philosophie et rationalité</t>
  </si>
  <si>
    <t>340-102-MQ-60-03</t>
  </si>
  <si>
    <t>L'être humain</t>
  </si>
  <si>
    <t>340-ASE-FD-60-03</t>
  </si>
  <si>
    <t>Éthique et dopage</t>
  </si>
  <si>
    <t>340-FPA-FD-60-03</t>
  </si>
  <si>
    <t>Éthique et société : problèmes contemporains (sciences humaines, arts et lettres)</t>
  </si>
  <si>
    <t>340-FPB-FD-60-04</t>
  </si>
  <si>
    <t>Éthique et société : problèmes contemporains (techn. admin. et techn. phys.)</t>
  </si>
  <si>
    <t>340-FPC-FD-60-03</t>
  </si>
  <si>
    <t>Éthique et société : problèmes contemporains (sciences de la nature)</t>
  </si>
  <si>
    <t>345-101-MQ-65-02</t>
  </si>
  <si>
    <t>Knowledge : Civilizations of Ancient Egypt and Mesopotamia</t>
  </si>
  <si>
    <t>345-102-MQ-65-04</t>
  </si>
  <si>
    <t>World Views : Exploring Canadian World Views</t>
  </si>
  <si>
    <t>345-HUP-FD-65-02</t>
  </si>
  <si>
    <t>Ethical Issues - Ethics and Society</t>
  </si>
  <si>
    <t>350-00W-FD-60-02</t>
  </si>
  <si>
    <t>Psychologie, technologie et adaptation</t>
  </si>
  <si>
    <t>350-102-RE-60-03</t>
  </si>
  <si>
    <t>Initiation à la psychologie</t>
  </si>
  <si>
    <t>General Psychology</t>
  </si>
  <si>
    <t>350-203-FD-50-05</t>
  </si>
  <si>
    <t>Développement de l'enfant et de l'adolescent</t>
  </si>
  <si>
    <t>350-303-FD-60-02</t>
  </si>
  <si>
    <t>Psychologie de la communication interpersonnelle</t>
  </si>
  <si>
    <t>350-AN1-FD-60-01</t>
  </si>
  <si>
    <t>Psychologie sociale</t>
  </si>
  <si>
    <t>360-223-RE-60-01</t>
  </si>
  <si>
    <t>Analyse quantitative en sciences humaines</t>
  </si>
  <si>
    <t>360-300-RE-10-04</t>
  </si>
  <si>
    <t>Méthodes quantitatives en sciences humaines</t>
  </si>
  <si>
    <t>360-FDR-FD-60-04</t>
  </si>
  <si>
    <t>Pour mieux réussir ses études collégiales</t>
  </si>
  <si>
    <t>360-FDR-FD-65-02</t>
  </si>
  <si>
    <t>How to succeed in College</t>
  </si>
  <si>
    <t>381-103-FD-80-02</t>
  </si>
  <si>
    <t>Initiation à l'anthropologie</t>
  </si>
  <si>
    <t>383-204-FD-60-04</t>
  </si>
  <si>
    <t>Données et analyses macro-économiques</t>
  </si>
  <si>
    <t>383-303-FD-50-02</t>
  </si>
  <si>
    <t>Économie internationale</t>
  </si>
  <si>
    <t>383-920-RE-60-02</t>
  </si>
  <si>
    <t>Initiation à l'économie globale</t>
  </si>
  <si>
    <t>385-103-FD-60-02</t>
  </si>
  <si>
    <t>Initiation à la science politique</t>
  </si>
  <si>
    <t>385-FPF-03-60-02</t>
  </si>
  <si>
    <t>La démocratie au Québec</t>
  </si>
  <si>
    <t>385-N09-FD-60-01</t>
  </si>
  <si>
    <t>387-103-FD-60-02</t>
  </si>
  <si>
    <t>Initiation à la sociologie</t>
  </si>
  <si>
    <t>387-303-FD-60-02</t>
  </si>
  <si>
    <t>Famille et société</t>
  </si>
  <si>
    <t>401-103-FD-80-03</t>
  </si>
  <si>
    <t>Initiation au processus de gestion de l'entreprise</t>
  </si>
  <si>
    <t>401-303-FD-60-02</t>
  </si>
  <si>
    <t>Principes comptables</t>
  </si>
  <si>
    <t>410-014-FD-50-06</t>
  </si>
  <si>
    <t>Cycle comptable 1</t>
  </si>
  <si>
    <t>410-113-FD-50-04</t>
  </si>
  <si>
    <t>Gestion du fonds de roulement</t>
  </si>
  <si>
    <t>410-123-FD-80-03</t>
  </si>
  <si>
    <t>Vision globale de l'entreprise</t>
  </si>
  <si>
    <t>410-124-FD-50-04</t>
  </si>
  <si>
    <t>Planification et contrôle budgétaire</t>
  </si>
  <si>
    <t>410-203-FD-60-02</t>
  </si>
  <si>
    <t>Système de gestion intégrée</t>
  </si>
  <si>
    <t>410-214-FD-60-03</t>
  </si>
  <si>
    <t>Cycle comptable 2</t>
  </si>
  <si>
    <t>410-314-FD-60-04</t>
  </si>
  <si>
    <t>Gestion des stocks et de l’approvisionnement</t>
  </si>
  <si>
    <t>410-323-FD-60-02</t>
  </si>
  <si>
    <t>Recherche et traitement de l’information de gestion</t>
  </si>
  <si>
    <t>410-533-FD-60-03</t>
  </si>
  <si>
    <t>Démarrage d’une entreprise</t>
  </si>
  <si>
    <t>410-543-FD-60-02</t>
  </si>
  <si>
    <t>Gestion intégrée de la qualité</t>
  </si>
  <si>
    <t>410-564-FD-60-02</t>
  </si>
  <si>
    <t>Coût de revient</t>
  </si>
  <si>
    <t>410-634-FD-60-02</t>
  </si>
  <si>
    <t>Comptabilité spécialisée</t>
  </si>
  <si>
    <t>410-644-FD-70-02</t>
  </si>
  <si>
    <t>Contrôle interne et certification</t>
  </si>
  <si>
    <t>504-FPG-03-80-04</t>
  </si>
  <si>
    <t>Apprécier l'oeuvre d'art</t>
  </si>
  <si>
    <t>504-FPH-03-60-02</t>
  </si>
  <si>
    <t>Photographie numérique</t>
  </si>
  <si>
    <t>601-013-FD-60-02</t>
  </si>
  <si>
    <t>Renforcement en français, langue d’enseignement</t>
  </si>
  <si>
    <t>601-101-MQ-60-04</t>
  </si>
  <si>
    <t>Écriture et littérature</t>
  </si>
  <si>
    <t>EFel2 autre modèle : Écrit + Entrevue téléphonique à 5%</t>
  </si>
  <si>
    <t>601-102-MQ-60-05</t>
  </si>
  <si>
    <t>Littérature et imaginaire</t>
  </si>
  <si>
    <t>601-103-MQ-60-02</t>
  </si>
  <si>
    <t>Littérature québécoise</t>
  </si>
  <si>
    <t>601-FPA-FD-60-04</t>
  </si>
  <si>
    <t>Principes et procédés de la communication (Sc hum.)</t>
  </si>
  <si>
    <t>601-FPB-FD-60-04</t>
  </si>
  <si>
    <t>Principes et procédés de la communication (Sc admin.)</t>
  </si>
  <si>
    <t>601-FPC-FD-60-04</t>
  </si>
  <si>
    <t>Principes et procédés de la communication (Sc nature, Tech phys. bio. et agro)</t>
  </si>
  <si>
    <t>603-102-MQ-65-03</t>
  </si>
  <si>
    <t>Literary genres : Formula Fiction</t>
  </si>
  <si>
    <t>603-103-MQ-65-03</t>
  </si>
  <si>
    <t>Literary Themes : Introduction to African American Literature</t>
  </si>
  <si>
    <t>603-EAP-FD-65-02</t>
  </si>
  <si>
    <t>Applied English: Shifting Tides in 21st-Century Society</t>
  </si>
  <si>
    <t>604-100-MQ-60-02</t>
  </si>
  <si>
    <t>Anglais de base, niveau 1 (phase 1)</t>
  </si>
  <si>
    <t>604-101-MQ-60-02</t>
  </si>
  <si>
    <t>Langue anglaise et communication, niveau 2 (phase 1)</t>
  </si>
  <si>
    <t>604-102-MQ-60-04</t>
  </si>
  <si>
    <t>Langue anglaise et culture, niveau 3 (phase 1)</t>
  </si>
  <si>
    <t>604-103-MQ-60-02</t>
  </si>
  <si>
    <t>Culture anglaise et littérature, niveau 4 (phase 1)</t>
  </si>
  <si>
    <t>604-303-FD-60-02</t>
  </si>
  <si>
    <t>Anglais des affaires</t>
  </si>
  <si>
    <t>604-SAP-FD-60-02</t>
  </si>
  <si>
    <t>Communication anglaise, niveau 1 (60, phase 1)</t>
  </si>
  <si>
    <t>604-SAQ-FD-60-02</t>
  </si>
  <si>
    <t>Communication anglaise, niveau 2 (phase 1)</t>
  </si>
  <si>
    <t>604-SAR-FD-60-02</t>
  </si>
  <si>
    <t>Communication anglaise, niveau 3 (phase 1)</t>
  </si>
  <si>
    <t>607-FPF-03-60-02</t>
  </si>
  <si>
    <t>Espagnol 1, Destinos 1</t>
  </si>
  <si>
    <t>Date d'activation de la dernière version</t>
  </si>
  <si>
    <t>101-901-RE-65-01</t>
  </si>
  <si>
    <t>The Human Body</t>
  </si>
  <si>
    <t>EFel1</t>
  </si>
  <si>
    <t>109-101-MQ-60-04</t>
  </si>
  <si>
    <t>Activité physique et santé</t>
  </si>
  <si>
    <t>Autre modèle : Oral seulement</t>
  </si>
  <si>
    <t>109-103-MQ-65-04</t>
  </si>
  <si>
    <t>Physical Activity and Autonomy</t>
  </si>
  <si>
    <t>201-103-RE-75-01</t>
  </si>
  <si>
    <t>Differential and Integral Calculus I</t>
  </si>
  <si>
    <t>201-105-RE-75-02</t>
  </si>
  <si>
    <t>Linear Algebra and Vector Geometry</t>
  </si>
  <si>
    <t>201-301-RE-65-01</t>
  </si>
  <si>
    <t>Advanced quantitative methods</t>
  </si>
  <si>
    <t>201-302-FD-10-01</t>
  </si>
  <si>
    <t>Compléments de mathématique (Techniques de gestion)</t>
  </si>
  <si>
    <t>201-NYA-05-15-01</t>
  </si>
  <si>
    <t>Calculus 1</t>
  </si>
  <si>
    <t>300-300-RE-70-02</t>
  </si>
  <si>
    <t>Initiation pratique à la méthodologie des sciences humaines</t>
  </si>
  <si>
    <t>Practical Initiation to Methodology in the Social Sciences</t>
  </si>
  <si>
    <t>300-301-RE-60-01</t>
  </si>
  <si>
    <t>Démarche d’intégration des acquis en sciences humaines</t>
  </si>
  <si>
    <t>300-ME4-FD-60-01</t>
  </si>
  <si>
    <t>Intégration des acquis en sciences humaines</t>
  </si>
  <si>
    <t>305-00V-FD-60-01</t>
  </si>
  <si>
    <t>Questions contemporaires en sciences humaines</t>
  </si>
  <si>
    <t>Autre modèle : Oral + Entrevue téléphonique à 1%</t>
  </si>
  <si>
    <t>320-203-FD-65-01</t>
  </si>
  <si>
    <t>The Geography of Environmental Issues</t>
  </si>
  <si>
    <t>Autre modèle : Écrit + Entrevue téléphonique à 1%</t>
  </si>
  <si>
    <t>322-83F-RL-70-01</t>
  </si>
  <si>
    <t>Stage II : Intégration</t>
  </si>
  <si>
    <t>AEC - TÉE</t>
  </si>
  <si>
    <t>Autre modèle : Devoirs seulement</t>
  </si>
  <si>
    <t>330-910-RE-65-01</t>
  </si>
  <si>
    <t>History of Western Civilization</t>
  </si>
  <si>
    <t>360-300-RE-65-03</t>
  </si>
  <si>
    <t>Quantitative Methods in Social Sciences</t>
  </si>
  <si>
    <t>383-303-FD-55-01</t>
  </si>
  <si>
    <t>International Economics</t>
  </si>
  <si>
    <t>383-920-RE-65-01</t>
  </si>
  <si>
    <t>Introduction to Economics</t>
  </si>
  <si>
    <t>385-103-FD-65-01</t>
  </si>
  <si>
    <t>Introduction to Political Science</t>
  </si>
  <si>
    <t>385-203-FD-60-01</t>
  </si>
  <si>
    <t>Les institutions politiques canadiennes et québécoises</t>
  </si>
  <si>
    <t>387-103-FD-65-01</t>
  </si>
  <si>
    <t>Introduction to sociology</t>
  </si>
  <si>
    <t>387-203-FD-65-01</t>
  </si>
  <si>
    <t>Sociology of culture and media</t>
  </si>
  <si>
    <t>387-203-FD-80-01</t>
  </si>
  <si>
    <t>Les médias au cœur de la culture</t>
  </si>
  <si>
    <t>EFel1 (B)</t>
  </si>
  <si>
    <t>387-N10-FD-60-01</t>
  </si>
  <si>
    <t>401-203-FD-60-01</t>
  </si>
  <si>
    <t>Principes de gestion</t>
  </si>
  <si>
    <t>410-014-FD-65-01</t>
  </si>
  <si>
    <t>Accounting 1</t>
  </si>
  <si>
    <t>410-103-FD-60-01</t>
  </si>
  <si>
    <t>Fonctions de travail en comptabilité et en gestion</t>
  </si>
  <si>
    <t>410-103-FD-65-01</t>
  </si>
  <si>
    <t>410-223-FD-60-01</t>
  </si>
  <si>
    <t>Approche client</t>
  </si>
  <si>
    <t>410-233-FD-60-03</t>
  </si>
  <si>
    <t>Introduction au droit des affaires</t>
  </si>
  <si>
    <t>410-233-FD-65-01</t>
  </si>
  <si>
    <t>Business Law</t>
  </si>
  <si>
    <t>410-303-FD-60-02</t>
  </si>
  <si>
    <t>Utilisation d’un logiciel de gestion de bases de données</t>
  </si>
  <si>
    <t>410-404-FD-60-04</t>
  </si>
  <si>
    <t>Cycle comptable 3</t>
  </si>
  <si>
    <t>410-413-FD-60-02</t>
  </si>
  <si>
    <t>Applications informatiques en administration</t>
  </si>
  <si>
    <t>410-503-FD-60-01</t>
  </si>
  <si>
    <t>Analyse financière de projets d’investissement et de financement</t>
  </si>
  <si>
    <t>410-514-FD-60-01</t>
  </si>
  <si>
    <t>Méthodes et outils de gestion</t>
  </si>
  <si>
    <t>410-524-FD-60-01</t>
  </si>
  <si>
    <t>Supervision et gestion du personnel</t>
  </si>
  <si>
    <t>410-553-FD-60-02</t>
  </si>
  <si>
    <t>Soutien technique au service à la clientèle</t>
  </si>
  <si>
    <t>410-604-FD-60-02</t>
  </si>
  <si>
    <t>Transactions commerciales internationales</t>
  </si>
  <si>
    <t>410-613-FD-60-04</t>
  </si>
  <si>
    <t>Implantation d’un système comptable informatisé</t>
  </si>
  <si>
    <t>Autre modèle : Écrit + Entrevue téléphonique à 5%</t>
  </si>
  <si>
    <t>410-625-FD-60-04</t>
  </si>
  <si>
    <t>Soutien technique en fiscalité</t>
  </si>
  <si>
    <t>410-654-FD-60-01</t>
  </si>
  <si>
    <t>Gestion de projets</t>
  </si>
  <si>
    <t>410-664-FD-60-02</t>
  </si>
  <si>
    <t>Stage en comptabilité et en gestion</t>
  </si>
  <si>
    <t>Autre modèle</t>
  </si>
  <si>
    <t>420-104-FD-60-05</t>
  </si>
  <si>
    <t>Utilisation de logiciels d’application en gestion (Office 2013)</t>
  </si>
  <si>
    <t>420-105-FD-60-05</t>
  </si>
  <si>
    <t>Logiciels d’application courante (Office 2013)</t>
  </si>
  <si>
    <t>AEC - Comptabilité</t>
  </si>
  <si>
    <t>504-FPH-03-65-03</t>
  </si>
  <si>
    <t>Photography</t>
  </si>
  <si>
    <t>601-013-FD-66-01</t>
  </si>
  <si>
    <t>Renforcement en français, langue d’enseignement (malentendants)</t>
  </si>
  <si>
    <t>Autre modèle : Écrit seulement</t>
  </si>
  <si>
    <t>602-101-MQ-65-03</t>
  </si>
  <si>
    <t>French Language and Communication</t>
  </si>
  <si>
    <t>Autre modèle : Écrit + Oral</t>
  </si>
  <si>
    <t>602-102-MQ-65-01</t>
  </si>
  <si>
    <t>French Language and Culture</t>
  </si>
  <si>
    <t>602-SFQ-FD-65-01</t>
  </si>
  <si>
    <t>Français appliqué au champ d'études, niveau 2</t>
  </si>
  <si>
    <t>602-SFR-FD-65-01</t>
  </si>
  <si>
    <t>Français appliqué au champ d'études, niveau 3</t>
  </si>
  <si>
    <t>603-101-MQ-65-01</t>
  </si>
  <si>
    <t>Introduction to college english</t>
  </si>
  <si>
    <t>604-002-FD-60-01</t>
  </si>
  <si>
    <t>Mise à niveau pour Anglais langue seconde de la 5e secondaire</t>
  </si>
  <si>
    <t>607-FPG-03-60-01</t>
  </si>
  <si>
    <t>Espagnol 2, Destinos 2</t>
  </si>
  <si>
    <t>607-FPH-03-60-01</t>
  </si>
  <si>
    <t>Espagnol 3, Destinos 3</t>
  </si>
  <si>
    <t>608-FPF-03-60-01</t>
  </si>
  <si>
    <t>Italien élémentaire 1, in italiano 1</t>
  </si>
  <si>
    <t>608-FPG-03-60-01</t>
  </si>
  <si>
    <t>Italien élémentaire 2, in italiano 2</t>
  </si>
  <si>
    <t>836-CEC-FD-10-01</t>
  </si>
  <si>
    <t>Compagnonnage et coaching (10)</t>
  </si>
  <si>
    <t>Cours non crédités</t>
  </si>
  <si>
    <t>861-EUF-FD-60-01</t>
  </si>
  <si>
    <t>Aide à la réussite de l'EUF</t>
  </si>
  <si>
    <t>Autre modèle : Écrit + Entrevue téléphonique intégrée (semblable à EFEL1)</t>
  </si>
  <si>
    <t>No. d'inventaire</t>
  </si>
  <si>
    <t>Option</t>
  </si>
  <si>
    <t>Version</t>
  </si>
  <si>
    <t>Nom</t>
  </si>
  <si>
    <t>Département racine</t>
  </si>
  <si>
    <t>Date de diffusion</t>
  </si>
  <si>
    <t>Date d'activation</t>
  </si>
  <si>
    <t>Devoirs</t>
  </si>
  <si>
    <t>Examens écrits</t>
  </si>
  <si>
    <t>Examens oraux</t>
  </si>
  <si>
    <t>AC-Examens en ligne</t>
  </si>
  <si>
    <t>AC-Devoirs-Nombre</t>
  </si>
  <si>
    <t>État</t>
  </si>
  <si>
    <t>Pondération du cours</t>
  </si>
  <si>
    <t>Code(s) de compétence</t>
  </si>
  <si>
    <t>109-101-MQ (65)</t>
  </si>
  <si>
    <t>65</t>
  </si>
  <si>
    <t>2</t>
  </si>
  <si>
    <t>2023-02-16</t>
  </si>
  <si>
    <t>2023-09-06</t>
  </si>
  <si>
    <t>A B</t>
  </si>
  <si>
    <t/>
  </si>
  <si>
    <t>Oui</t>
  </si>
  <si>
    <t>3</t>
  </si>
  <si>
    <t>AM1A</t>
  </si>
  <si>
    <t>1-1-1</t>
  </si>
  <si>
    <t>4EPO</t>
  </si>
  <si>
    <t>360-223-RE (60)</t>
  </si>
  <si>
    <t>60</t>
  </si>
  <si>
    <t>1</t>
  </si>
  <si>
    <t>DEC - Sciences humaines 300.A1</t>
  </si>
  <si>
    <t>2023-07-20</t>
  </si>
  <si>
    <t>2-2-2</t>
  </si>
  <si>
    <t>0ME3</t>
  </si>
  <si>
    <t>201-SH2-RE (60)</t>
  </si>
  <si>
    <t>2005-02-10</t>
  </si>
  <si>
    <t>2023-07-03</t>
  </si>
  <si>
    <t>C D</t>
  </si>
  <si>
    <t>D E F</t>
  </si>
  <si>
    <t>4</t>
  </si>
  <si>
    <t>AMJR</t>
  </si>
  <si>
    <t>3-2-3</t>
  </si>
  <si>
    <t>0PU2</t>
  </si>
  <si>
    <t>300-300-RE (70)</t>
  </si>
  <si>
    <t>70</t>
  </si>
  <si>
    <t>DEC - Sciences humaines 300.A0</t>
  </si>
  <si>
    <t>2009-05-15</t>
  </si>
  <si>
    <t>F</t>
  </si>
  <si>
    <t>G</t>
  </si>
  <si>
    <t>5</t>
  </si>
  <si>
    <t>AREG</t>
  </si>
  <si>
    <t>022Q</t>
  </si>
  <si>
    <t>300-300-RE (75)</t>
  </si>
  <si>
    <t>75</t>
  </si>
  <si>
    <t>2009-06-25</t>
  </si>
  <si>
    <t>E</t>
  </si>
  <si>
    <t>300-ME4-FD (60)</t>
  </si>
  <si>
    <t>Intégration des acquis</t>
  </si>
  <si>
    <t>2004-05-14</t>
  </si>
  <si>
    <t>A</t>
  </si>
  <si>
    <t>1-2-3</t>
  </si>
  <si>
    <t>0ME4</t>
  </si>
  <si>
    <t>320-N07-FD (60)</t>
  </si>
  <si>
    <t>2011-04-21</t>
  </si>
  <si>
    <t>2-1-3</t>
  </si>
  <si>
    <t>0N07</t>
  </si>
  <si>
    <t>350-AN1-FD (60)</t>
  </si>
  <si>
    <t>2019-05-30</t>
  </si>
  <si>
    <t>A B C</t>
  </si>
  <si>
    <t>0ANA</t>
  </si>
  <si>
    <t>350-N03-FD (60)</t>
  </si>
  <si>
    <t>2022-04-21</t>
  </si>
  <si>
    <t>0N03</t>
  </si>
  <si>
    <t>385-N09-FD (60)</t>
  </si>
  <si>
    <t>2015-11-23</t>
  </si>
  <si>
    <t>3-0-3</t>
  </si>
  <si>
    <t>0N09</t>
  </si>
  <si>
    <t>387-N10-FD (60)</t>
  </si>
  <si>
    <t>2013-01-18</t>
  </si>
  <si>
    <t>0N10</t>
  </si>
  <si>
    <t>101-SH1-RE (60)</t>
  </si>
  <si>
    <t>2023-06-15</t>
  </si>
  <si>
    <t>2-1-2</t>
  </si>
  <si>
    <t>0PU1</t>
  </si>
  <si>
    <t>601-102-MQ (60)</t>
  </si>
  <si>
    <t>2023-06-06</t>
  </si>
  <si>
    <t>3-1-3</t>
  </si>
  <si>
    <t>4EF1</t>
  </si>
  <si>
    <t>109-103-MQ (65)</t>
  </si>
  <si>
    <t>2022-11-21</t>
  </si>
  <si>
    <t>2023-06-01</t>
  </si>
  <si>
    <t>4EP2</t>
  </si>
  <si>
    <t>109-101-MQ (60)</t>
  </si>
  <si>
    <t>B</t>
  </si>
  <si>
    <t>7</t>
  </si>
  <si>
    <t>109-103-MQ (60)</t>
  </si>
  <si>
    <t>360-FDR-FD (65)</t>
  </si>
  <si>
    <t>Cours complémentaires</t>
  </si>
  <si>
    <t>2022-11-11</t>
  </si>
  <si>
    <t>000W</t>
  </si>
  <si>
    <t>350-102-RE (65)</t>
  </si>
  <si>
    <t>DEC - Sciences humaines 300.A0 - Anglophone</t>
  </si>
  <si>
    <t>2022-06-20</t>
  </si>
  <si>
    <t>022K</t>
  </si>
  <si>
    <t>350-102-RE (60)</t>
  </si>
  <si>
    <t>Initiation à la psychologie (300.A0)</t>
  </si>
  <si>
    <t>410-543-FD (60)</t>
  </si>
  <si>
    <t>2009-02-27</t>
  </si>
  <si>
    <t>2022-03-08</t>
  </si>
  <si>
    <t>01HN</t>
  </si>
  <si>
    <t>410-323-FD (60)</t>
  </si>
  <si>
    <t>2007-02-22</t>
  </si>
  <si>
    <t>2022-01-07</t>
  </si>
  <si>
    <t>01H9</t>
  </si>
  <si>
    <t>410-644-FD (70)</t>
  </si>
  <si>
    <t>Contrôle interne et vérification des opérations d’entreprise</t>
  </si>
  <si>
    <t>2019-10-21</t>
  </si>
  <si>
    <t>01HW</t>
  </si>
  <si>
    <t>203-FPG-03 (65)</t>
  </si>
  <si>
    <t>2011-10-14</t>
  </si>
  <si>
    <t>2021-12-09</t>
  </si>
  <si>
    <t>E F</t>
  </si>
  <si>
    <t>022S</t>
  </si>
  <si>
    <t>385-FPF-03 (60)</t>
  </si>
  <si>
    <t>1997 (2001-07-09 dans Merlin)</t>
  </si>
  <si>
    <t>410-533-FD (60)</t>
  </si>
  <si>
    <t>2008-12-15</t>
  </si>
  <si>
    <t>01HM</t>
  </si>
  <si>
    <t>410-634-FD (60)</t>
  </si>
  <si>
    <t>2018-02-01</t>
  </si>
  <si>
    <t>01HV</t>
  </si>
  <si>
    <t>410-503-FD (60)</t>
  </si>
  <si>
    <t>Analyse financière de projets d'investissement et de financement</t>
  </si>
  <si>
    <t>2021-09-30</t>
  </si>
  <si>
    <t>A B  (vérifier s'ils sont identiques)</t>
  </si>
  <si>
    <t>A B C (vérifier s'ils sont identiques)</t>
  </si>
  <si>
    <t>Pré-EFel</t>
  </si>
  <si>
    <t>01HD</t>
  </si>
  <si>
    <t>345-102-MQ (65)</t>
  </si>
  <si>
    <t>2010-12-13</t>
  </si>
  <si>
    <t>2021-08-17</t>
  </si>
  <si>
    <t>4HU1</t>
  </si>
  <si>
    <t>203-FPG-03 (60)</t>
  </si>
  <si>
    <t>2011-10-04</t>
  </si>
  <si>
    <t>2021-07-23</t>
  </si>
  <si>
    <t>000Y</t>
  </si>
  <si>
    <t>320-203-FD (60)</t>
  </si>
  <si>
    <t>Défis géographiques de l’humanité</t>
  </si>
  <si>
    <t>2008-04-04</t>
  </si>
  <si>
    <t>022R (Atteinte partielle)</t>
  </si>
  <si>
    <t>330-203-FD (60)</t>
  </si>
  <si>
    <t>2008-11-19</t>
  </si>
  <si>
    <t>340-ASE-FD (60)</t>
  </si>
  <si>
    <t>1997</t>
  </si>
  <si>
    <t>4PHP</t>
  </si>
  <si>
    <t>383-303-FD (50)</t>
  </si>
  <si>
    <t>50</t>
  </si>
  <si>
    <t>2004-01-07</t>
  </si>
  <si>
    <t>022S (Atteinte partielle)</t>
  </si>
  <si>
    <t>385-103-FD (60)</t>
  </si>
  <si>
    <t>Initiation à la science politique (300.A0)</t>
  </si>
  <si>
    <t>022N (Atteinte partielle)</t>
  </si>
  <si>
    <t>401-303-FD (60)</t>
  </si>
  <si>
    <t>2010-08-20</t>
  </si>
  <si>
    <t>410-203-FD (60)</t>
  </si>
  <si>
    <t>2005-09-22</t>
  </si>
  <si>
    <t>410-314-FD (60)</t>
  </si>
  <si>
    <t>2009-03-05</t>
  </si>
  <si>
    <t>G H I</t>
  </si>
  <si>
    <t>01HQ</t>
  </si>
  <si>
    <t>604-SAR-FD (60)</t>
  </si>
  <si>
    <t>2001-07-04 pour le FPJ (2012-06-05 pour le SAR)</t>
  </si>
  <si>
    <t>D E</t>
  </si>
  <si>
    <t>D E (identiques)</t>
  </si>
  <si>
    <t>4SAR</t>
  </si>
  <si>
    <t>201-103-RE (10)</t>
  </si>
  <si>
    <t>10</t>
  </si>
  <si>
    <t>2021-07-15</t>
  </si>
  <si>
    <t>022X (Atteinte complète), 022S (Atteinte partielle)</t>
  </si>
  <si>
    <t>201-203-RE (10)</t>
  </si>
  <si>
    <t>2005-09-16</t>
  </si>
  <si>
    <t>G I</t>
  </si>
  <si>
    <t>022Y (Atteinte complète), 022S (Atteinte partielle)</t>
  </si>
  <si>
    <t>201-404-FD (10)</t>
  </si>
  <si>
    <t>2005-07-14</t>
  </si>
  <si>
    <t>01HC</t>
  </si>
  <si>
    <t>201-NYB-05 (70)</t>
  </si>
  <si>
    <t>2009-08-26</t>
  </si>
  <si>
    <t>00UP</t>
  </si>
  <si>
    <t>201-NYC-05 (10)</t>
  </si>
  <si>
    <t>2001-06-28</t>
  </si>
  <si>
    <t>E F G</t>
  </si>
  <si>
    <t>00UQ (Atteinte complète)</t>
  </si>
  <si>
    <t>410-014-FD (50)</t>
  </si>
  <si>
    <t>6</t>
  </si>
  <si>
    <t>2004-02-12</t>
  </si>
  <si>
    <t>I J</t>
  </si>
  <si>
    <t>J K L</t>
  </si>
  <si>
    <t>01H8 (Atteinte partielle)</t>
  </si>
  <si>
    <t>410-113-FD (50)</t>
  </si>
  <si>
    <t>2003-10-15</t>
  </si>
  <si>
    <t>01HF</t>
  </si>
  <si>
    <t>410-123-FD (80)</t>
  </si>
  <si>
    <t>80</t>
  </si>
  <si>
    <t>Vision globale de l'entreprise (80)</t>
  </si>
  <si>
    <t>2007-04-02</t>
  </si>
  <si>
    <t>01H6 (Atteinte partielle) et FN97</t>
  </si>
  <si>
    <t>604-SAQ-FD (60)</t>
  </si>
  <si>
    <t>2001-07-04 pour le FPF (2012-05-31 pour le SAQ)</t>
  </si>
  <si>
    <t>A B (identiques)</t>
  </si>
  <si>
    <t>4SAQ</t>
  </si>
  <si>
    <t>105-FPF-03 (60)</t>
  </si>
  <si>
    <t>Univers de la science</t>
  </si>
  <si>
    <t>2011-08-03</t>
  </si>
  <si>
    <t>2021-07-09</t>
  </si>
  <si>
    <t>000X</t>
  </si>
  <si>
    <t>201-015-FD (70)</t>
  </si>
  <si>
    <t>2014-03-31</t>
  </si>
  <si>
    <t>4-2-4</t>
  </si>
  <si>
    <t>Aucune</t>
  </si>
  <si>
    <t>201-337-FD (10)</t>
  </si>
  <si>
    <t>1994 (2011-07-20 dans Merlin)</t>
  </si>
  <si>
    <t>022W et 022P</t>
  </si>
  <si>
    <t>201-NYA-05 (70)</t>
  </si>
  <si>
    <t>2010-02-22</t>
  </si>
  <si>
    <t>00UN</t>
  </si>
  <si>
    <t>360-300-RE (10)</t>
  </si>
  <si>
    <t>2002-08-06</t>
  </si>
  <si>
    <t>022P</t>
  </si>
  <si>
    <t>381-103-FD (80)</t>
  </si>
  <si>
    <t>2012-05-23</t>
  </si>
  <si>
    <t>387-103-FD (60)</t>
  </si>
  <si>
    <t>Initiation à la sociologie (300.A0)</t>
  </si>
  <si>
    <t>401-103-FD (80)</t>
  </si>
  <si>
    <t>2007-04-04</t>
  </si>
  <si>
    <t>410-124-FD (50)</t>
  </si>
  <si>
    <t>2004-06-16</t>
  </si>
  <si>
    <t>01HE</t>
  </si>
  <si>
    <t>410-564-FD (60)</t>
  </si>
  <si>
    <t>2018-05-09</t>
  </si>
  <si>
    <t>01HR</t>
  </si>
  <si>
    <t>604-103-MQ (60)</t>
  </si>
  <si>
    <t>2001-07-05 pour le 03 (2012-06-22 pour le MQ)</t>
  </si>
  <si>
    <t>4SA3</t>
  </si>
  <si>
    <t>604-303-FD (60)</t>
  </si>
  <si>
    <t>2007-02-12</t>
  </si>
  <si>
    <t>A B C (différentes)</t>
  </si>
  <si>
    <t>01HK</t>
  </si>
  <si>
    <t>604-SAP-FD (60)</t>
  </si>
  <si>
    <t>2004-09-15 pour le FPE (2012-05-31 pour le SAP)</t>
  </si>
  <si>
    <t>A B C (identiques)</t>
  </si>
  <si>
    <t>4SAP</t>
  </si>
  <si>
    <t>101-901-RE (60)</t>
  </si>
  <si>
    <t>Biologie humaine (300.A0)</t>
  </si>
  <si>
    <t>2018-07-16</t>
  </si>
  <si>
    <t>2021-07-08</t>
  </si>
  <si>
    <t>G H</t>
  </si>
  <si>
    <t>022V (Atteinte complète), 022R (Atteinte partielle)</t>
  </si>
  <si>
    <t>383-920-RE (60)</t>
  </si>
  <si>
    <t>2019-10-01</t>
  </si>
  <si>
    <t>2021-07-01</t>
  </si>
  <si>
    <t>022M</t>
  </si>
  <si>
    <t>601-013-FD (60)</t>
  </si>
  <si>
    <t>0014</t>
  </si>
  <si>
    <t>604-100-MQ (60)</t>
  </si>
  <si>
    <t>2003-11-07 pour le 03 (2012-06-04 pour le MQ)</t>
  </si>
  <si>
    <t>4SA0</t>
  </si>
  <si>
    <t>604-101-MQ (60)</t>
  </si>
  <si>
    <t>2001-07-23 pour le 03 (2012-06-06 pour le MQ)</t>
  </si>
  <si>
    <t>4SA1</t>
  </si>
  <si>
    <t>604-102-MQ (60)</t>
  </si>
  <si>
    <t>2001-07-05 pour le 03 (2012-06-20  pour le MQ)</t>
  </si>
  <si>
    <t>4SA2</t>
  </si>
  <si>
    <t>201-105-RE (70)</t>
  </si>
  <si>
    <t>2017-08-28</t>
  </si>
  <si>
    <t>2021-06-29</t>
  </si>
  <si>
    <t>022Z (Atteinte complète), 022R (Atteinte partielle)</t>
  </si>
  <si>
    <t>203-NYA-05 (10)</t>
  </si>
  <si>
    <t>2001-06-29</t>
  </si>
  <si>
    <t>00UR</t>
  </si>
  <si>
    <t>330-910-RE (60)</t>
  </si>
  <si>
    <t>2014-01-17</t>
  </si>
  <si>
    <t>022L</t>
  </si>
  <si>
    <t>350-203-FD (50)</t>
  </si>
  <si>
    <t>2003-05-09</t>
  </si>
  <si>
    <t>B C</t>
  </si>
  <si>
    <t>350-303-FD (60)</t>
  </si>
  <si>
    <t>2005-01-11</t>
  </si>
  <si>
    <t>360-FDR-FD (60)</t>
  </si>
  <si>
    <t>2009-09-28</t>
  </si>
  <si>
    <t>C</t>
  </si>
  <si>
    <t>387-303-FD (60)</t>
  </si>
  <si>
    <t>2007-08-14</t>
  </si>
  <si>
    <t>504-FPH-03 (60)</t>
  </si>
  <si>
    <t>2018-07-03</t>
  </si>
  <si>
    <t>603-EAP-FD (65)</t>
  </si>
  <si>
    <t>2013-10-03</t>
  </si>
  <si>
    <t>ASUI</t>
  </si>
  <si>
    <t>4EAP</t>
  </si>
  <si>
    <t>320-103-FD (60)</t>
  </si>
  <si>
    <t>Initiation à la géographie (300.A0)</t>
  </si>
  <si>
    <t>2021-06-21</t>
  </si>
  <si>
    <t>022N (atteinte partielle)</t>
  </si>
  <si>
    <t>320-103-FD (65)</t>
  </si>
  <si>
    <t>345-HUP-FD (65)</t>
  </si>
  <si>
    <t>2015-12-04</t>
  </si>
  <si>
    <t>???</t>
  </si>
  <si>
    <t>350-00W-FD (60)</t>
  </si>
  <si>
    <t>383-204-FD (60)</t>
  </si>
  <si>
    <t>2009-04-14</t>
  </si>
  <si>
    <t>01HL</t>
  </si>
  <si>
    <t>410-214-FD (60)</t>
  </si>
  <si>
    <t>2007-03-02</t>
  </si>
  <si>
    <t>504-FPG-03 (80)</t>
  </si>
  <si>
    <t>2003-02-06</t>
  </si>
  <si>
    <t>I J K L</t>
  </si>
  <si>
    <t>0013</t>
  </si>
  <si>
    <t>601-FPB-FD (60)</t>
  </si>
  <si>
    <t>2013-02-12</t>
  </si>
  <si>
    <t>G H I (identiques)</t>
  </si>
  <si>
    <t>4EFP</t>
  </si>
  <si>
    <t>601-FPC-FD (60)</t>
  </si>
  <si>
    <t>2013-04-25</t>
  </si>
  <si>
    <t>603-102-MQ (65)</t>
  </si>
  <si>
    <t>2010-11-18</t>
  </si>
  <si>
    <t>2-2-3</t>
  </si>
  <si>
    <t>4EA1</t>
  </si>
  <si>
    <t>603-103-MQ (65)</t>
  </si>
  <si>
    <t>2011-10-07</t>
  </si>
  <si>
    <t>4EA2</t>
  </si>
  <si>
    <t>201-301-RE (60)</t>
  </si>
  <si>
    <t>2019-01-31</t>
  </si>
  <si>
    <t>2021-06-17</t>
  </si>
  <si>
    <t>022W (Atteinte complète), 022S (Atteinte partielle)</t>
  </si>
  <si>
    <t>340-101-MQ (60)</t>
  </si>
  <si>
    <t>2012-11-05</t>
  </si>
  <si>
    <t>4PH0</t>
  </si>
  <si>
    <t>340-102-MQ (60)</t>
  </si>
  <si>
    <t>2011-08-26</t>
  </si>
  <si>
    <t>B C D</t>
  </si>
  <si>
    <t>4PH1</t>
  </si>
  <si>
    <t>340-FPA-FD (60)</t>
  </si>
  <si>
    <t>601-103-MQ (60)</t>
  </si>
  <si>
    <t>2011-08-24</t>
  </si>
  <si>
    <t>3-1-4</t>
  </si>
  <si>
    <t>4EF2</t>
  </si>
  <si>
    <t>601-FPA-FD (60)</t>
  </si>
  <si>
    <t>2012-11-23</t>
  </si>
  <si>
    <t>420-105-FD (60)</t>
  </si>
  <si>
    <t>Logiciels d’application courante</t>
  </si>
  <si>
    <t>2015-11-19</t>
  </si>
  <si>
    <t>2021-06-14</t>
  </si>
  <si>
    <t>1-4-2</t>
  </si>
  <si>
    <t>FN98</t>
  </si>
  <si>
    <t>601-101-MQ (60)</t>
  </si>
  <si>
    <t>2021-06-08</t>
  </si>
  <si>
    <t>4EF0</t>
  </si>
  <si>
    <t>345-101-MQ (65)</t>
  </si>
  <si>
    <t>2010-12-23</t>
  </si>
  <si>
    <t>2021-02-05</t>
  </si>
  <si>
    <t>4HU0</t>
  </si>
  <si>
    <t>340-FPB-FD (60)</t>
  </si>
  <si>
    <t>2021-02-04</t>
  </si>
  <si>
    <t>340-FPC-FD (60)</t>
  </si>
  <si>
    <t>602-102-MQ (65)</t>
  </si>
  <si>
    <t>2021-01-28</t>
  </si>
  <si>
    <t>4SF2</t>
  </si>
  <si>
    <t>420-104-FD (60)</t>
  </si>
  <si>
    <t>Utilisation de logiciels d’application en gestion (2016)</t>
  </si>
  <si>
    <t>2021-01-19</t>
  </si>
  <si>
    <t>1-3-2</t>
  </si>
  <si>
    <t>01H7 (Atteinte partielle)</t>
  </si>
  <si>
    <t>320-203-FD (65)</t>
  </si>
  <si>
    <t>2020-08-05</t>
  </si>
  <si>
    <t>410-103-FD (65)</t>
  </si>
  <si>
    <t>Work Functions in Accounting and Management</t>
  </si>
  <si>
    <t>01H5</t>
  </si>
  <si>
    <t>410-103-FD (60)</t>
  </si>
  <si>
    <t>2020-07-27</t>
  </si>
  <si>
    <t>360-300-RE (65)</t>
  </si>
  <si>
    <t>2012-04-03</t>
  </si>
  <si>
    <t>2020-04-16</t>
  </si>
  <si>
    <t>504-FPH-03 (65)</t>
  </si>
  <si>
    <t>2020-02-19</t>
  </si>
  <si>
    <t>101-901-RE (65)</t>
  </si>
  <si>
    <t>2006-11-30</t>
  </si>
  <si>
    <t>2019-11-29</t>
  </si>
  <si>
    <t>M N O</t>
  </si>
  <si>
    <t>410-014-FD (65)</t>
  </si>
  <si>
    <t>2008-01-17</t>
  </si>
  <si>
    <t>2019-11-21</t>
  </si>
  <si>
    <t>01H8 (atteinte partielle)</t>
  </si>
  <si>
    <t>604-002-FD (60)</t>
  </si>
  <si>
    <t>2012-04-25</t>
  </si>
  <si>
    <t>2019-09-25</t>
  </si>
  <si>
    <t>A B (différentes)</t>
  </si>
  <si>
    <t>602-101-MQ (65)</t>
  </si>
  <si>
    <t>2019-08-29</t>
  </si>
  <si>
    <t>4SF1</t>
  </si>
  <si>
    <t>387-203-FD (65)</t>
  </si>
  <si>
    <t>Sociology of Culture and Media</t>
  </si>
  <si>
    <t>2004-02-12 (à vérifier)</t>
  </si>
  <si>
    <t>2019-08-26</t>
  </si>
  <si>
    <t>601-013-FD (66)</t>
  </si>
  <si>
    <t>66</t>
  </si>
  <si>
    <t>Renforcement en français, langue d’enseignement (66)</t>
  </si>
  <si>
    <t>2018-02-13</t>
  </si>
  <si>
    <t>2019-08-09</t>
  </si>
  <si>
    <t>Oui, pas d'entrevue téléphonique</t>
  </si>
  <si>
    <t>300-301-RE (60)</t>
  </si>
  <si>
    <t>Démarche d’intégration des acquis en sciences humaines (300.A0)</t>
  </si>
  <si>
    <t>2019-07-31</t>
  </si>
  <si>
    <t>022T</t>
  </si>
  <si>
    <t>608-FPG-03 (60)</t>
  </si>
  <si>
    <t>1997-08-06</t>
  </si>
  <si>
    <t>2019-07-05</t>
  </si>
  <si>
    <t>0010</t>
  </si>
  <si>
    <t>861-EUF-FD (60)</t>
  </si>
  <si>
    <t>2019-04-08</t>
  </si>
  <si>
    <t>2-0-0</t>
  </si>
  <si>
    <t>--</t>
  </si>
  <si>
    <t>201-103-RE (75)</t>
  </si>
  <si>
    <t>2019-04-04</t>
  </si>
  <si>
    <t>608-FPF-03 (60)</t>
  </si>
  <si>
    <t>1996-09-03</t>
  </si>
  <si>
    <t>2019-03-25</t>
  </si>
  <si>
    <t>E F (différentes)</t>
  </si>
  <si>
    <t>000Z</t>
  </si>
  <si>
    <t>602-SFR-FD (65)</t>
  </si>
  <si>
    <t>2017-11-22</t>
  </si>
  <si>
    <t>2019-03-20</t>
  </si>
  <si>
    <t>3 (5 dans Coba)</t>
  </si>
  <si>
    <t>607-FPH-03 (60)</t>
  </si>
  <si>
    <t>1997-02-07</t>
  </si>
  <si>
    <t>2019-03-04</t>
  </si>
  <si>
    <t>0067</t>
  </si>
  <si>
    <t>607-FPG-03 (60)</t>
  </si>
  <si>
    <t>2019-01-30</t>
  </si>
  <si>
    <t>G H (différentes)</t>
  </si>
  <si>
    <t>385-103-FD (65)</t>
  </si>
  <si>
    <t>Introduction to Political Sciences</t>
  </si>
  <si>
    <t>2018-12-18</t>
  </si>
  <si>
    <t>383-920-RE (65)</t>
  </si>
  <si>
    <t>2018-08-21</t>
  </si>
  <si>
    <t>305-00V-FD (60)</t>
  </si>
  <si>
    <t>Questions contemporaines en sciences humaines</t>
  </si>
  <si>
    <t>000V</t>
  </si>
  <si>
    <t>410-404-FD (60)</t>
  </si>
  <si>
    <t>2007-02-14</t>
  </si>
  <si>
    <t>2018-05-14</t>
  </si>
  <si>
    <t>1-3-3</t>
  </si>
  <si>
    <t>410-613-FD (60)</t>
  </si>
  <si>
    <t>2008-03-31</t>
  </si>
  <si>
    <t>1-2-2</t>
  </si>
  <si>
    <t>01HT</t>
  </si>
  <si>
    <t>607-FPF-03 (60)</t>
  </si>
  <si>
    <t>1996-01-12</t>
  </si>
  <si>
    <t>2018-01-19</t>
  </si>
  <si>
    <t>602-SFQ-FD (65)</t>
  </si>
  <si>
    <t>Français appliqué au champ d’études, niveau 2</t>
  </si>
  <si>
    <t>410-524-FD (60)</t>
  </si>
  <si>
    <t>2017-09-07</t>
  </si>
  <si>
    <t>01HH</t>
  </si>
  <si>
    <t>410-604-FD (60)</t>
  </si>
  <si>
    <t>2012-09-13</t>
  </si>
  <si>
    <t>2017-01-19</t>
  </si>
  <si>
    <t>01HS</t>
  </si>
  <si>
    <t>201-105-RE (75)</t>
  </si>
  <si>
    <t>2012-06-28</t>
  </si>
  <si>
    <t>2016-12-15</t>
  </si>
  <si>
    <t>387-103-FD (65)</t>
  </si>
  <si>
    <t>2016-08-02</t>
  </si>
  <si>
    <t>603-101-MQ (65)</t>
  </si>
  <si>
    <t>Introduction to College English</t>
  </si>
  <si>
    <t>2016-06-29</t>
  </si>
  <si>
    <t>2-2-4</t>
  </si>
  <si>
    <t>410-625-FD (60)</t>
  </si>
  <si>
    <t>2007-11-16</t>
  </si>
  <si>
    <t>2015-11-06</t>
  </si>
  <si>
    <t>2-3-2</t>
  </si>
  <si>
    <t>01HU</t>
  </si>
  <si>
    <t>201-301-RE (65)</t>
  </si>
  <si>
    <t>2014-03-03</t>
  </si>
  <si>
    <t>410-233-FD (65)</t>
  </si>
  <si>
    <t>2013-09-30</t>
  </si>
  <si>
    <t>01HB</t>
  </si>
  <si>
    <t>410-233-FD (60)</t>
  </si>
  <si>
    <t>2007-05-03</t>
  </si>
  <si>
    <t>2013-09-05</t>
  </si>
  <si>
    <t>330-910-RE (65)</t>
  </si>
  <si>
    <t>2013-04-16</t>
  </si>
  <si>
    <t>410-413-FD (60)</t>
  </si>
  <si>
    <t>2009-11-09</t>
  </si>
  <si>
    <t>01HJ</t>
  </si>
  <si>
    <t>410-303-FD (60)</t>
  </si>
  <si>
    <t>2010-03-12</t>
  </si>
  <si>
    <t>410-664-FD (60)</t>
  </si>
  <si>
    <t>2008-11-18</t>
  </si>
  <si>
    <t>2012-01-13</t>
  </si>
  <si>
    <t>Oui - Rapport de stage</t>
  </si>
  <si>
    <t>0-4-4</t>
  </si>
  <si>
    <t>01HY</t>
  </si>
  <si>
    <t>383-303-FD (55)</t>
  </si>
  <si>
    <t>55</t>
  </si>
  <si>
    <t>2011-11-18</t>
  </si>
  <si>
    <t>201-302-FD (10)</t>
  </si>
  <si>
    <t>DEC - TAD</t>
  </si>
  <si>
    <t>1993 (2011-07-26 dans Merlin)</t>
  </si>
  <si>
    <t>2011-07-26</t>
  </si>
  <si>
    <t>AABS</t>
  </si>
  <si>
    <t>3-2-2</t>
  </si>
  <si>
    <t>385-203-FD (60)</t>
  </si>
  <si>
    <t>2011-06-29</t>
  </si>
  <si>
    <t>401-203-FD (60)</t>
  </si>
  <si>
    <t>2010-08-05</t>
  </si>
  <si>
    <t>410-654-FD (60)</t>
  </si>
  <si>
    <t>A C D</t>
  </si>
  <si>
    <t>01HX</t>
  </si>
  <si>
    <t>410-553-FD (60)</t>
  </si>
  <si>
    <t>2008-08-22</t>
  </si>
  <si>
    <t>2009-06-02</t>
  </si>
  <si>
    <t>01HP</t>
  </si>
  <si>
    <t>410-514-FD (60)</t>
  </si>
  <si>
    <t>2009-05-07</t>
  </si>
  <si>
    <t>01HG</t>
  </si>
  <si>
    <t>322-83F-RL (70)</t>
  </si>
  <si>
    <t>2009-01-09</t>
  </si>
  <si>
    <t>2-14-2</t>
  </si>
  <si>
    <t>0194-019B-019D-019E-019F-019J</t>
  </si>
  <si>
    <t>201-NYA-05 (15)</t>
  </si>
  <si>
    <t>15</t>
  </si>
  <si>
    <t>2008-06-10</t>
  </si>
  <si>
    <t>410-223-FD (60)</t>
  </si>
  <si>
    <t>2006-12-13</t>
  </si>
  <si>
    <t>01HA</t>
  </si>
  <si>
    <t>387-203-FD (80)</t>
  </si>
  <si>
    <t>836-CEC-FD (10)</t>
  </si>
  <si>
    <t>2001-11-08</t>
  </si>
  <si>
    <t>1-1-0</t>
  </si>
  <si>
    <t>CodeCours</t>
  </si>
  <si>
    <t>Est_dans_Octopus</t>
  </si>
  <si>
    <t>300-300-RE-75-02</t>
  </si>
  <si>
    <t>350-N03-FD-60-01</t>
  </si>
  <si>
    <t>Commentaires</t>
  </si>
  <si>
    <t>Vérification supplémentaires à faire</t>
  </si>
  <si>
    <t>Autre modèle : Learning Journal et examen écrit</t>
  </si>
  <si>
    <t>À voir plus tard : On demande à l'étudiant de communiquer avec son tuteur par la messagerie pour prendre rendez-vous avec lui, sans déposer rien dans le Campus.</t>
  </si>
  <si>
    <t>À conserver pour plus tard en GQ</t>
  </si>
  <si>
    <t>Section Évaluation finale</t>
  </si>
  <si>
    <t>Activités Entretien d'évaluation</t>
  </si>
  <si>
    <t>EN_Activite_Preparation_a_l_entretien_d_evaluation.txt</t>
  </si>
  <si>
    <t>EN_Activite_Entretien_d_evaluation.txt</t>
  </si>
  <si>
    <t>EN_Section_Evaluation_finale_2_parties.txt</t>
  </si>
  <si>
    <t>FR_Section_Evaluation_finale_3_parties.txt</t>
  </si>
  <si>
    <t>FR_Section_Evaluation_finale_2_parties.txt</t>
  </si>
  <si>
    <t>Activité Préparation à l'entretien d'évaluation</t>
  </si>
  <si>
    <t>FR_Activite_Preparation_a_l_entretien_d_evaluation.txt</t>
  </si>
  <si>
    <t>FR_Activite_Entretien_d_evaluation.txt</t>
  </si>
  <si>
    <t>Je crois que la nouvelle grille pourrait très bien faire l'affaire, parce que la grille personnalisée du 601-101-MQ-60-04 reste très semblable à l'ancienne, et le cours utilise les mêmes documents de préparation pour l'étudiant et le tuteur. 
Le seuil de réussite est à 60%.</t>
  </si>
  <si>
    <t>Grille unique avec seuil de réussite à 60% + journal d'apprentissage</t>
  </si>
  <si>
    <t>Confirmé</t>
  </si>
  <si>
    <t>EFel3 autre modèle : Écrit + entretien d'évaluation à 10% avec seuil de réussite à 60% et journal d'apprentissage</t>
  </si>
  <si>
    <t>Ne pas traiter dans l'opération massive</t>
  </si>
  <si>
    <t>EFel3 autre modèle : Écrit + entretien d'évaluation à 10% avec seuil de réussite à 60% et journal réflexif</t>
  </si>
  <si>
    <t>À traiter dans l'opération massive</t>
  </si>
  <si>
    <t>Il faudrait modifier le journal d'apprentissage et la grille, et s'assurer que le contenu du cours est cohérent avec le nouvel entretien.</t>
  </si>
  <si>
    <t>EFel3 autre modèle : Écrit + entretien d'évaluation à 10% avec seuil de réussite à 50% et journal réflexif</t>
  </si>
  <si>
    <t>Grille EFEL2 + journal réflexif : Il faudrait modifier le journal réflexif, et s'assurer que le contenu du cours est cohérent avec le nouvel entretien.</t>
  </si>
  <si>
    <t>Il faudrait modifier le journal réflexif et la grille, et s'assurer que le contenu du cours est cohérent avec le nouvel entretien.</t>
  </si>
  <si>
    <t>Pas d'entretien</t>
  </si>
  <si>
    <t>À voir plus tard : L'entrevue téléphonique de validation questionne déjà du contenu spécifique à l'examen.  Par contre, on n'indique rien dans le Campus ni dans le guide d'études concernant qui, de l'étudiant ou du tuteur, doit contacter l'autre pour l'entrevue.
L'étudiant n'a rien à déposer dans le Campus pour signifier qu'il est prêt pour un entretien.</t>
  </si>
  <si>
    <t>L'entrevue téléphonique de validation questionne déjà du contenu spécifique à l'examen. Dans le guide d'études, on indique ceci: C’est une fois votre examen écrit corrigé que
vous recevrez une invitation pour planifier cette entrevue.
L'étudiant n'a rien à déposer dans le Campus pour signifier qu'il est prêt pour un entretien.</t>
  </si>
  <si>
    <t>L'entrevue téléphonique de validation questionne déjà du contenu spécifique à l'examen. Dans l'énoncé de l'activité Telephone Interview: "The telephone interview takes place by appointment, after your tutor has entered the mark for your written exam in the learning environment. "
L'étudiant n'a rien à déposer dans le Campus pour signifier qu'il est prêt pour un entretien.</t>
  </si>
  <si>
    <t>L'entrevue téléphonique de validation questionne déjà du contenu spécifique à l'examen et ressemble beaucoup au format du nouvel entretien. Dans le guide d'études et dans la section Évaluation finale, on indique ceci: After correcting your written exam, your tutor will contact you to set a time for the interview, which will last about 10 minutes (you should allow for 20).
L'étudiant n'a rien à déposer dans le Campus pour signifier qu'il est prêt pour un entretien.</t>
  </si>
  <si>
    <t>L'entrevue téléphonique de validation questionne déjà du contenu spécifique à l'examen et ressemble beaucoup au format du nouvel entretien. Dans le guide d'études et dans la section Évaluation finale, on indique ceci: Après avoir corrigé et entré la note de votre évaluation finale, votre tutrice ou votre tuteur communiquera avec
vous afin de fixer le moment de l’entrevue téléphonique.
L'étudiant n'a rien à déposer dans le Campus pour signifier qu'il est prêt pour un entretien.</t>
  </si>
  <si>
    <t>Aucune information n'est donnée directement au tuteur ni à l'étudiant.  Par contre, dans l'activité de l'examen oral, on indique ceci:
"L’examen oral a lieu sur rendez-vous; pour ce faire, suivez les procédures que votre tutrice ou votre tuteur vous a communiquées au début de votre parcours."</t>
  </si>
  <si>
    <t>Aucune information n'est donnée directement au tuteur ni à l'étudiant.  Par contre, dans l'activité de l'examen oral, on indique ceci:
"The telephone interview takes place by appointment, after your tutor has entered the mark for your written exam in the learning environment. The interview is required in order to assess your command of the material covered in the written exam and, thus, verify the authorship of your written production."</t>
  </si>
  <si>
    <t>Voici les consignes données dans le guide d'études:
Inscription à l’examen final
Voici comment procéder pour vous inscrire à l’examen final :
- Prenez rendez-vous avec votre tuteur pour l’examen oral qui aura lieu à
distance. Soyez prêt à débuter à l’heure convenue.</t>
  </si>
  <si>
    <t xml:space="preserve">Consignes indiquées dans l'énoncé de l'examen écrit : Dès que la note de votre simulation sera disponible dans l’environnement d’apprentissage, vous pourrez contacter votre tutrice ou votre tuteur afin de fixer le moment de la postsimulation. </t>
  </si>
  <si>
    <t>Dans l'activité de l'examen oral, et non celle de l'entrevue, on indique ceci: Après avoir inscrit cette note, votre tutrice ou votre tuteur vous contactera afin de prendre un rendez-vous pour un entretien téléphonique de 5 minutes.</t>
  </si>
  <si>
    <t>Dans la section Évaluation finale, on indique ceci:
"Après avoir corrigé et entré la note de votre examen pratique, votre tutrice ou votre tuteur communiquera avec vous afin de fixer le moment de l’entrevue. "
Dans le guide d'études, on indique ceci:
"[...]puis l’entrevue téléphonique en prenant rendez-vous avec votre tutrice ou votre tuteur."
Pour l'entrevue téléphnique, on questionne du contenu précis de l'examen.</t>
  </si>
  <si>
    <t>Dans la section Évaluation finale, on indique ceci:
"Après avoir corrigé et entré la note de votre examen pratique, votre tutrice ou votre tuteur communiquera avec vous afin de fixer le moment de l’entrevue. "
Dans le guide d'études, on indique ceci:
"L’entrevue téléphonique
À la suite de la correction de l’examen pratique, vous recevrez une seconde lettre (par la
messagerie) vous invitant à convenir d’un rendez-vous avec votre tutrice ou tuteur pour
l’entrevue téléphonique. Ce que vous avez fait lors de l’examen pratique doit être frais
dans votre mémoire. On vous conseille donc de ne pas trop tarder à prendre rendez-vous. "
Pour l'entrevue téléphonique, on questionne du contenu précis de l'examen, et on a une grille à 4 niveaux sur 20 points.</t>
  </si>
  <si>
    <t>Dans la section Évaluation finale, on indique ceci:
"Après avoir corrigé et entré la note de votre examen pratique, votre tutrice ou votre tuteur communiquera avec vous afin de fixer le moment de l’entrevue. "
Dans le guide d'études, on indique ceci:
"L’entrevue téléphonique
À la suite de la correction de l’examen pratique, vous recevrez une seconde lettre (par la
messagerie) vous invitant à convenir d’un rendez-vous avec votre tutrice ou tuteur pour
l’entrevue téléphonique. Ce que vous avez fait lors de l’examen pratique doit être frais
dans votre mémoire. On vous conseille donc de ne pas trop tarder à prendre rendez-vous. "
Pour l'entrevue téléphonique, on questionne du contenu précis de l'examen.</t>
  </si>
  <si>
    <t>Dans la section Évaluation finale, on indique ceci:
"Après avoir corrigé et entré la note de votre examen pratique, votre tutrice ou votre tuteur communiquera avec vous afin de fixer le moment de l’entrevue. "
Pour l'entrevue téléphonique, on questionne du contenu précis de l'examen.</t>
  </si>
  <si>
    <t>Dans la section Évaluation finale, on indique ceci:
"Après avoir corrigé et entré la note de votre examen pratique, votre tutrice ou votre tuteur communiquera avec vous afin de fixer le moment de l’entrevue. "
Pour l'entrevue téléphonique, on questionne du contenu précis de l'examen.
Dans le guide d'études, on indique ceci:
"L’inscription par votre tutrice ou tuteur de la note obtenue à l’examen pratique déclenchera
l’envoi d’une seconde lettre vous invitant à prendre rendez-vous pour l’entrevue
téléphonique."</t>
  </si>
  <si>
    <t>Anglais</t>
  </si>
  <si>
    <t>Français</t>
  </si>
  <si>
    <t>Langue</t>
  </si>
  <si>
    <t>Page Préparation à l'entretien d'évaluation</t>
  </si>
  <si>
    <t>Code du cours</t>
  </si>
  <si>
    <t>201-103-RE-10-05</t>
  </si>
  <si>
    <t>201-SH2-RE-60-02</t>
  </si>
  <si>
    <t>601-102-MQ-60-04</t>
  </si>
  <si>
    <t>350-102-RE-65-01</t>
  </si>
  <si>
    <t>Mise à niveau pour mathématique, séquence Technico-sciences de la 5e secondaire</t>
  </si>
  <si>
    <t>Calcul II</t>
  </si>
  <si>
    <t>Statistiques appliquées aux techniques de gestion</t>
  </si>
  <si>
    <t>Éthique et société : problèmes contemporains</t>
  </si>
  <si>
    <t>KNOWLEDGE : Civilizations of ancient Egypt and Mesopotamia</t>
  </si>
  <si>
    <t>WORLD VIEWS: Exploring Canadian World Views</t>
  </si>
  <si>
    <t>Ethical Issues: Ethics and Society</t>
  </si>
  <si>
    <t>Psychologie, technologie, adaptation</t>
  </si>
  <si>
    <t>Développement de l’enfant et de l’adolescent</t>
  </si>
  <si>
    <t>Initiation à l’économie globale</t>
  </si>
  <si>
    <t>Cycle comptable I</t>
  </si>
  <si>
    <t>Cycle comptable II</t>
  </si>
  <si>
    <t>Gestion des stocks et de l'approvisionnement</t>
  </si>
  <si>
    <t>Recherche et traitement de l'information de gestion</t>
  </si>
  <si>
    <t>Démarrage d'une entreprise</t>
  </si>
  <si>
    <t>Cout de revient</t>
  </si>
  <si>
    <t>Contrôle interne et vérification des opérations d'entreprise</t>
  </si>
  <si>
    <t>Renforcement en français, langue d'enseignement</t>
  </si>
  <si>
    <t>Principes et procédés de la communication</t>
  </si>
  <si>
    <t>Literary Genres: Formula Fiction</t>
  </si>
  <si>
    <t>Literary Themes: Introduction to African American Literature</t>
  </si>
  <si>
    <t>Anglais de base, niveau 1</t>
  </si>
  <si>
    <t>Langue anglaise et communication, niveau 2</t>
  </si>
  <si>
    <t>Langue anglaise et culture, niveau 3</t>
  </si>
  <si>
    <t>Culture anglaise et littérature, niveau 4</t>
  </si>
  <si>
    <t>Communication anglaise, niveau 1</t>
  </si>
  <si>
    <t>Communication anglaise, niveau 2</t>
  </si>
  <si>
    <t>Communication anglaise, niveau 3</t>
  </si>
  <si>
    <t>Espagnol 1</t>
  </si>
  <si>
    <t>Code MEQ</t>
  </si>
  <si>
    <t>Cours (CÀD)</t>
  </si>
  <si>
    <t>Code d'option</t>
  </si>
  <si>
    <t>Version du cours</t>
  </si>
  <si>
    <t>Nombre total de devoirs</t>
  </si>
  <si>
    <t>Nombre total d'examens</t>
  </si>
  <si>
    <t>Date effective</t>
  </si>
  <si>
    <t>Statut du cours</t>
  </si>
  <si>
    <t>Statut du cours_1</t>
  </si>
  <si>
    <t>Date d'inactivation</t>
  </si>
  <si>
    <t>Motif de l'inactivation</t>
  </si>
  <si>
    <t>Column1</t>
  </si>
  <si>
    <t>101-901-RE</t>
  </si>
  <si>
    <t>101-901-RE-10-1</t>
  </si>
  <si>
    <t>Inactif</t>
  </si>
  <si>
    <t>Cours inactivé dans Merlin</t>
  </si>
  <si>
    <t>101-901-RE-10-2</t>
  </si>
  <si>
    <t>101-901-RE-10-3</t>
  </si>
  <si>
    <t>Remplacé par la version 60.1</t>
  </si>
  <si>
    <t>101-901-RE-15-1</t>
  </si>
  <si>
    <t>101-901-RE-15-2</t>
  </si>
  <si>
    <t>101-901-RE-15-3</t>
  </si>
  <si>
    <t>Remplacé par la version (65.1)</t>
  </si>
  <si>
    <t>101-901-RE-60-1</t>
  </si>
  <si>
    <t>Activation de la version 60.2</t>
  </si>
  <si>
    <t>101-901-RE-60-2</t>
  </si>
  <si>
    <t>Désactivation temporaire à la demande du SCOS</t>
  </si>
  <si>
    <t>101-901-RE-60-3</t>
  </si>
  <si>
    <t>Actif</t>
  </si>
  <si>
    <t>101-901-RE-65-1</t>
  </si>
  <si>
    <t>101-921-96</t>
  </si>
  <si>
    <t>101-921-96-0-0</t>
  </si>
  <si>
    <t>101-921-96-10-1</t>
  </si>
  <si>
    <t>101-921-96-10-2</t>
  </si>
  <si>
    <t>101-921-96-10-3</t>
  </si>
  <si>
    <t>101-921-96-80-1</t>
  </si>
  <si>
    <t>101-AED-04</t>
  </si>
  <si>
    <t>101-AED-04-10-1</t>
  </si>
  <si>
    <t>101-FNM-06</t>
  </si>
  <si>
    <t>101-FNM-06-10-1</t>
  </si>
  <si>
    <t>101-NYA-05</t>
  </si>
  <si>
    <t>101-NYA-05-10-1</t>
  </si>
  <si>
    <t>101-SH1-RE</t>
  </si>
  <si>
    <t>101-SH1-RE-60-1</t>
  </si>
  <si>
    <t>105-FPF-03</t>
  </si>
  <si>
    <t>105-FPF-03-0-0</t>
  </si>
  <si>
    <t>105-FPF-03-10-1</t>
  </si>
  <si>
    <t>105-FPF-03-19-1</t>
  </si>
  <si>
    <t>105-FPF-03-60-1</t>
  </si>
  <si>
    <t>Activation version Efel2 60.2</t>
  </si>
  <si>
    <t>105-FPF-03-60-2</t>
  </si>
  <si>
    <t>109-101-02</t>
  </si>
  <si>
    <t>109-101-02-0-0</t>
  </si>
  <si>
    <t>109-101-MQ</t>
  </si>
  <si>
    <t>109-101-MQ-60-1</t>
  </si>
  <si>
    <t>Activation de la nouvelle version 60.2</t>
  </si>
  <si>
    <t>109-101-MQ-60-2</t>
  </si>
  <si>
    <t>Remplacé par la version (60.3)</t>
  </si>
  <si>
    <t>109-101-MQ-60-3</t>
  </si>
  <si>
    <t>Activation version 4</t>
  </si>
  <si>
    <t>109-101-MQ-60-4</t>
  </si>
  <si>
    <t>109-101-MQ-65-1</t>
  </si>
  <si>
    <t>Activation de la version 2 (109101MQ65.2) - à la demande du SIPI en l'absence de Gregory.</t>
  </si>
  <si>
    <t>109-101-MQ-65-2</t>
  </si>
  <si>
    <t>109-101-MQ-68-1</t>
  </si>
  <si>
    <t>Inactivé pour créer la version 2</t>
  </si>
  <si>
    <t>109-101-MQ-68-2</t>
  </si>
  <si>
    <t>Inactif et sera remplacé par une nouvelle version ultérieurement.</t>
  </si>
  <si>
    <t>109-101-MQ-68-3</t>
  </si>
  <si>
    <t>Cohortes (projet terminé)</t>
  </si>
  <si>
    <t>109-101-MQ-99-1</t>
  </si>
  <si>
    <t>109-102-MQ</t>
  </si>
  <si>
    <t>109-102-MQ-10-1</t>
  </si>
  <si>
    <t>109-102-MQ-60-1</t>
  </si>
  <si>
    <t>109-103-02</t>
  </si>
  <si>
    <t>109-103-02-0-0</t>
  </si>
  <si>
    <t>109-103-02-10-1</t>
  </si>
  <si>
    <t>109-103-02-10-2</t>
  </si>
  <si>
    <t>109-103-02-10-3</t>
  </si>
  <si>
    <t>109-103-02-10-4</t>
  </si>
  <si>
    <t>109-103-02-80-1</t>
  </si>
  <si>
    <t>109-103-02-80-2</t>
  </si>
  <si>
    <t>109-103-02-80-3</t>
  </si>
  <si>
    <t>109-103-02-80-4</t>
  </si>
  <si>
    <t>109-103-02-80-5</t>
  </si>
  <si>
    <t>109-103-02-99-1</t>
  </si>
  <si>
    <t>109-103-MQ</t>
  </si>
  <si>
    <t>109-103-MQ-60-1</t>
  </si>
  <si>
    <t>109-103-MQ-60-2</t>
  </si>
  <si>
    <t>109-103-MQ-60-3</t>
  </si>
  <si>
    <t>Activation de la version 60.4</t>
  </si>
  <si>
    <t>109-103-MQ-60-4</t>
  </si>
  <si>
    <t>109-103-MQ-61-1</t>
  </si>
  <si>
    <t>109-103-MQ-65-1</t>
  </si>
  <si>
    <t>109-103-MQ-65-2</t>
  </si>
  <si>
    <t>Activation version 65.3 Éfel2</t>
  </si>
  <si>
    <t>109-103-MQ-65-3</t>
  </si>
  <si>
    <t>109-103-MQ-65-4</t>
  </si>
  <si>
    <t>109-103-MQ-68-1</t>
  </si>
  <si>
    <t>Inactivée pour créer la version 2 puis 3</t>
  </si>
  <si>
    <t>109-103-MQ-68-2</t>
  </si>
  <si>
    <t>Inactivée pour créer la version 3</t>
  </si>
  <si>
    <t>109-103-MQ-68-3</t>
  </si>
  <si>
    <t>inactivé</t>
  </si>
  <si>
    <t>109-104-02</t>
  </si>
  <si>
    <t>109-104-02-0-1</t>
  </si>
  <si>
    <t>109-104-02-10-1</t>
  </si>
  <si>
    <t>109-104-02-99-1</t>
  </si>
  <si>
    <t>109-105-02</t>
  </si>
  <si>
    <t>109-105-02-0-0</t>
  </si>
  <si>
    <t>109-105-02-1-1</t>
  </si>
  <si>
    <t>109-105-02-10-1</t>
  </si>
  <si>
    <t>109-105-02-10-2</t>
  </si>
  <si>
    <t>109-105-02-10-3</t>
  </si>
  <si>
    <t>109-105-02-10-4</t>
  </si>
  <si>
    <t>109-105-02-11-1</t>
  </si>
  <si>
    <t>109-105-02-11-2</t>
  </si>
  <si>
    <t>109-105-02-11-3</t>
  </si>
  <si>
    <t>109-105-02-11-4</t>
  </si>
  <si>
    <t>109-105-02-80-1</t>
  </si>
  <si>
    <t>109-105-02-80-2</t>
  </si>
  <si>
    <t>109-105-02-80-3</t>
  </si>
  <si>
    <t>109-105-02-80-4</t>
  </si>
  <si>
    <t>109-105-02-80-5</t>
  </si>
  <si>
    <t>109-105-02-81-1</t>
  </si>
  <si>
    <t>109-105-02-81-2</t>
  </si>
  <si>
    <t>109-105-02-81-3</t>
  </si>
  <si>
    <t>109-105-02-81-4</t>
  </si>
  <si>
    <t>109-105-02-81-5</t>
  </si>
  <si>
    <t>109-105-02-99-1</t>
  </si>
  <si>
    <t>109-RAC-01</t>
  </si>
  <si>
    <t>109-RAC-01-10-1</t>
  </si>
  <si>
    <t>109-RAC-02</t>
  </si>
  <si>
    <t>109-RAC-02-10-1</t>
  </si>
  <si>
    <t>109-RAC-03</t>
  </si>
  <si>
    <t>109-RAC-03-10-1</t>
  </si>
  <si>
    <t>150-VEN-03</t>
  </si>
  <si>
    <t>150-VEN-03-10-1</t>
  </si>
  <si>
    <t>152-110-84</t>
  </si>
  <si>
    <t>152-110-84-0-0</t>
  </si>
  <si>
    <t>152-115-91</t>
  </si>
  <si>
    <t>152-115-91-0-0</t>
  </si>
  <si>
    <t>152-115-93</t>
  </si>
  <si>
    <t>152-115-93-0-0</t>
  </si>
  <si>
    <t>152-115-93-10-1</t>
  </si>
  <si>
    <t>152-115-93-19-1</t>
  </si>
  <si>
    <t>152-125-93</t>
  </si>
  <si>
    <t>152-125-93-0-0</t>
  </si>
  <si>
    <t>152-125-93-10-1</t>
  </si>
  <si>
    <t>152-125-93-19-1</t>
  </si>
  <si>
    <t>152-135-93</t>
  </si>
  <si>
    <t>152-135-93-0-0</t>
  </si>
  <si>
    <t>152-135-93-10-1</t>
  </si>
  <si>
    <t>152-135-93-19-1</t>
  </si>
  <si>
    <t>152-155-93</t>
  </si>
  <si>
    <t>152-155-93-0-0</t>
  </si>
  <si>
    <t>152-155-93-10-1</t>
  </si>
  <si>
    <t>152-155-93-19-1</t>
  </si>
  <si>
    <t>152-165-93</t>
  </si>
  <si>
    <t>152-165-93-0-0</t>
  </si>
  <si>
    <t>152-165-93-10-1</t>
  </si>
  <si>
    <t>152-205-93</t>
  </si>
  <si>
    <t>152-205-93-0-0</t>
  </si>
  <si>
    <t>152-205-93-10-1</t>
  </si>
  <si>
    <t>152-214-84</t>
  </si>
  <si>
    <t>152-214-84-0-0</t>
  </si>
  <si>
    <t>152-220-83</t>
  </si>
  <si>
    <t>152-220-83-0-0</t>
  </si>
  <si>
    <t>152-311-83</t>
  </si>
  <si>
    <t>152-311-83-0-0</t>
  </si>
  <si>
    <t>152-315-93</t>
  </si>
  <si>
    <t>152-315-93-0-0</t>
  </si>
  <si>
    <t>152-315-93-10-1</t>
  </si>
  <si>
    <t>152-365-93</t>
  </si>
  <si>
    <t>152-365-93-0-0</t>
  </si>
  <si>
    <t>152-365-93-10-1</t>
  </si>
  <si>
    <t>152-385-93</t>
  </si>
  <si>
    <t>152-385-93-0-0</t>
  </si>
  <si>
    <t>152-385-93-10-1</t>
  </si>
  <si>
    <t>152-414-84</t>
  </si>
  <si>
    <t>152-414-84-0-0</t>
  </si>
  <si>
    <t>152-440-84</t>
  </si>
  <si>
    <t>152-440-84-0-0</t>
  </si>
  <si>
    <t>152-460-84</t>
  </si>
  <si>
    <t>152-460-84-0-0</t>
  </si>
  <si>
    <t>152-465-93</t>
  </si>
  <si>
    <t>152-465-93-0-0</t>
  </si>
  <si>
    <t>152-465-93-10-1</t>
  </si>
  <si>
    <t>152-470-84</t>
  </si>
  <si>
    <t>152-470-84-0-0</t>
  </si>
  <si>
    <t>152-485-93</t>
  </si>
  <si>
    <t>152-485-93-0-0</t>
  </si>
  <si>
    <t>152-485-93-10-1</t>
  </si>
  <si>
    <t>152-492-81</t>
  </si>
  <si>
    <t>152-492-81-0-0</t>
  </si>
  <si>
    <t>152-507-84</t>
  </si>
  <si>
    <t>152-507-84-0-0</t>
  </si>
  <si>
    <t>152-508-84</t>
  </si>
  <si>
    <t>152-508-84-0-0</t>
  </si>
  <si>
    <t>152-508-84-10-1</t>
  </si>
  <si>
    <t>152-510-84</t>
  </si>
  <si>
    <t>152-510-84-0-0</t>
  </si>
  <si>
    <t>152-595-93</t>
  </si>
  <si>
    <t>152-595-93-0-0</t>
  </si>
  <si>
    <t>152-595-93-10-1</t>
  </si>
  <si>
    <t>152-605-93</t>
  </si>
  <si>
    <t>152-605-93-0-0</t>
  </si>
  <si>
    <t>152-605-93-10-1</t>
  </si>
  <si>
    <t>152-655-93</t>
  </si>
  <si>
    <t>152-655-93-0-0</t>
  </si>
  <si>
    <t>152-655-93-10-1</t>
  </si>
  <si>
    <t>152-655-93-10-2</t>
  </si>
  <si>
    <t>152-745-93</t>
  </si>
  <si>
    <t>152-745-93-0-0</t>
  </si>
  <si>
    <t>152-934-84</t>
  </si>
  <si>
    <t>152-934-84-0-0</t>
  </si>
  <si>
    <t>152-990-84</t>
  </si>
  <si>
    <t>152-990-84-0-0</t>
  </si>
  <si>
    <t>152-VED-04</t>
  </si>
  <si>
    <t>152-VED-04-0-0</t>
  </si>
  <si>
    <t>152-VED-04-10-1</t>
  </si>
  <si>
    <t>153-105-87</t>
  </si>
  <si>
    <t>153-105-87-0-0</t>
  </si>
  <si>
    <t>153-105-87-10-1</t>
  </si>
  <si>
    <t>153-112-87</t>
  </si>
  <si>
    <t>153-112-87-0-0</t>
  </si>
  <si>
    <t>153-112-91</t>
  </si>
  <si>
    <t>153-112-91-0-0</t>
  </si>
  <si>
    <t>153-112-91-10-1</t>
  </si>
  <si>
    <t>153-1C3-TA</t>
  </si>
  <si>
    <t>153-1C3-TA-10-1</t>
  </si>
  <si>
    <t>153-VLW-03</t>
  </si>
  <si>
    <t>153-VLW-03-10-1</t>
  </si>
  <si>
    <t>155-557-81</t>
  </si>
  <si>
    <t>155-557-81-0-0</t>
  </si>
  <si>
    <t>155-557-81-10-1</t>
  </si>
  <si>
    <t>190-707-87</t>
  </si>
  <si>
    <t>190-707-87-0-0</t>
  </si>
  <si>
    <t>190-707-87-10-1</t>
  </si>
  <si>
    <t>Plus disponible car n'avons plus de tuteur.</t>
  </si>
  <si>
    <t>201-004-06</t>
  </si>
  <si>
    <t>201-004-06-0-0</t>
  </si>
  <si>
    <t>201-009-50</t>
  </si>
  <si>
    <t>201-009-50-0-1</t>
  </si>
  <si>
    <t>201-009-50-10-1</t>
  </si>
  <si>
    <t>201-009-50-19-1</t>
  </si>
  <si>
    <t>201-010-50</t>
  </si>
  <si>
    <t>201-010-50-74-1</t>
  </si>
  <si>
    <t>201-011-50</t>
  </si>
  <si>
    <t>201-011-50-74-1</t>
  </si>
  <si>
    <t>201-013-50</t>
  </si>
  <si>
    <t>201-013-50-10-0</t>
  </si>
  <si>
    <t>201-015-50</t>
  </si>
  <si>
    <t>201-015-50-70-1</t>
  </si>
  <si>
    <t>Bonjour,  En référence à la lettre envoyée le 21 septembre 2018, concernant le nouveau cahier Activités de mise à niveau et activités favorisant la réussite. Les anciens cours de mise à niveau ont été fermés. Je vous transfère à l'équipe Affaires-collegiales@education.gouv.qc.ca qui pourra vous aider.   Voici l'information provenant de la lettre.     Merci   Alexandre Carignan Équipe Socrate Système de gestion des données d'élèves du collégial  ________________________________________</t>
  </si>
  <si>
    <t>201-015-50-99-1</t>
  </si>
  <si>
    <t>201-015-FD</t>
  </si>
  <si>
    <t>201-015-FD-70-1</t>
  </si>
  <si>
    <t>Activation version Efel2 70.2</t>
  </si>
  <si>
    <t>201-015-FD-70-2</t>
  </si>
  <si>
    <t>201-103-77</t>
  </si>
  <si>
    <t>201-103-77-0-0</t>
  </si>
  <si>
    <t>201-103-77-0-2</t>
  </si>
  <si>
    <t>201-103-77-1-0</t>
  </si>
  <si>
    <t>201-103-77-1-2</t>
  </si>
  <si>
    <t>201-103-77-10-0</t>
  </si>
  <si>
    <t>201-103-77-10-1</t>
  </si>
  <si>
    <t>201-103-77-10-2</t>
  </si>
  <si>
    <t>201-103-77-19-1</t>
  </si>
  <si>
    <t>201-103-77-19-2</t>
  </si>
  <si>
    <t>201-103-77-50-1</t>
  </si>
  <si>
    <t>201-103-77-50-2</t>
  </si>
  <si>
    <t>201-103-77-59-1</t>
  </si>
  <si>
    <t>201-103-77-59-2</t>
  </si>
  <si>
    <t>201-103-RE</t>
  </si>
  <si>
    <t>201-103-RE-10-1</t>
  </si>
  <si>
    <t>201-103-RE-10-2</t>
  </si>
  <si>
    <t>Activation de la version 3. M.Roux</t>
  </si>
  <si>
    <t>201-103-RE-10-3</t>
  </si>
  <si>
    <t>Activation version Efel2 10.4</t>
  </si>
  <si>
    <t>201-103-RE-10-4</t>
  </si>
  <si>
    <t>Activation de la version 10.5</t>
  </si>
  <si>
    <t>201-103-RE-10-5</t>
  </si>
  <si>
    <t>201-103-RE-14-1</t>
  </si>
  <si>
    <t>201-103-RE-14-2</t>
  </si>
  <si>
    <t>Activation de la version 3 M.Roux</t>
  </si>
  <si>
    <t>201-103-RE-14-3</t>
  </si>
  <si>
    <t>Activation version Efel2 14.4</t>
  </si>
  <si>
    <t>201-103-RE-14-4</t>
  </si>
  <si>
    <t>Désactivation à la demande de Maëlle de tous les cours de math avec tutorat enrichi (options 14 et 74)</t>
  </si>
  <si>
    <t>201-103-RE-75-1</t>
  </si>
  <si>
    <t>201-105-77</t>
  </si>
  <si>
    <t>201-105-77-0-0</t>
  </si>
  <si>
    <t>201-105-77-0-2</t>
  </si>
  <si>
    <t>201-105-77-10-1</t>
  </si>
  <si>
    <t>201-105-77-10-2</t>
  </si>
  <si>
    <t>201-105-77-19-2</t>
  </si>
  <si>
    <t>201-105-77-8-2</t>
  </si>
  <si>
    <t>201-105-RE</t>
  </si>
  <si>
    <t>201-105-RE-10-1</t>
  </si>
  <si>
    <t>Activation de la version 70.1</t>
  </si>
  <si>
    <t>201-105-RE-14-1</t>
  </si>
  <si>
    <t>Activation de la version 74.1</t>
  </si>
  <si>
    <t>201-105-RE-70-1</t>
  </si>
  <si>
    <t>Activation de la version Éfel 2 70.2</t>
  </si>
  <si>
    <t>201-105-RE-70-2</t>
  </si>
  <si>
    <t>201-105-RE-74-1</t>
  </si>
  <si>
    <t>Activation de la version Éfel 2 74.2</t>
  </si>
  <si>
    <t>201-105-RE-74-2</t>
  </si>
  <si>
    <t>201-105-RE-75-1</t>
  </si>
  <si>
    <t>Cours n'a pas été transféré dans Moodle pour le moment, en attente d'une refonte/màj.</t>
  </si>
  <si>
    <t>201-105-RE-75-2</t>
  </si>
  <si>
    <t>201-203-77</t>
  </si>
  <si>
    <t>201-203-77-0-0</t>
  </si>
  <si>
    <t>201-203-77-10-1</t>
  </si>
  <si>
    <t>201-203-77-10-2</t>
  </si>
  <si>
    <t>201-203-77-19-1</t>
  </si>
  <si>
    <t>201-203-77-59-1</t>
  </si>
  <si>
    <t>201-203-RE</t>
  </si>
  <si>
    <t>201-203-RE-10-1</t>
  </si>
  <si>
    <t>201-203-RE-10-2</t>
  </si>
  <si>
    <t>Activation version Efel2 10.3</t>
  </si>
  <si>
    <t>201-203-RE-10-3</t>
  </si>
  <si>
    <t>201-203-RE-14-1</t>
  </si>
  <si>
    <t>201-203-RE-14-2</t>
  </si>
  <si>
    <t>201-203-RE-14-3</t>
  </si>
  <si>
    <t>201-300-94</t>
  </si>
  <si>
    <t>201-300-94-0-0</t>
  </si>
  <si>
    <t>201-300-94-10-1</t>
  </si>
  <si>
    <t>201-300-94-10-2</t>
  </si>
  <si>
    <t>201-300-94-19-1</t>
  </si>
  <si>
    <t>201-300-94-19-2</t>
  </si>
  <si>
    <t>201-301-RE</t>
  </si>
  <si>
    <t>201-301-RE-10-1</t>
  </si>
  <si>
    <t>Ce cours sera remplacé par la version (60.1)</t>
  </si>
  <si>
    <t>201-301-RE-60-1</t>
  </si>
  <si>
    <t>201-301-RE-60-2</t>
  </si>
  <si>
    <t>201-301-RE-65-1</t>
  </si>
  <si>
    <t>201-302-85</t>
  </si>
  <si>
    <t>201-302-85-0-0</t>
  </si>
  <si>
    <t>201-302-85-0-2</t>
  </si>
  <si>
    <t>201-302-85-0-3</t>
  </si>
  <si>
    <t>201-302-85-10-1</t>
  </si>
  <si>
    <t>201-302-85-10-2</t>
  </si>
  <si>
    <t>201-302-85-10-3</t>
  </si>
  <si>
    <t>201-302-FD</t>
  </si>
  <si>
    <t>201-302-FD-10-1</t>
  </si>
  <si>
    <t>201-337-77</t>
  </si>
  <si>
    <t>201-337-77-0-0</t>
  </si>
  <si>
    <t>201-337-77-0-2</t>
  </si>
  <si>
    <t>201-337-77-0-3</t>
  </si>
  <si>
    <t>201-337-77-0-4</t>
  </si>
  <si>
    <t>201-337-77-10-1</t>
  </si>
  <si>
    <t>201-337-77-10-2</t>
  </si>
  <si>
    <t>201-337-77-10-3</t>
  </si>
  <si>
    <t>201-337-77-10-4</t>
  </si>
  <si>
    <t>201-337-77-11-1</t>
  </si>
  <si>
    <t>201-337-77-11-2</t>
  </si>
  <si>
    <t>201-337-77-11-3</t>
  </si>
  <si>
    <t>201-337-77-11-4</t>
  </si>
  <si>
    <t>201-337-77-19-1</t>
  </si>
  <si>
    <t>201-337-77-19-2</t>
  </si>
  <si>
    <t>201-337-77-19-3</t>
  </si>
  <si>
    <t>201-337-77-19-4</t>
  </si>
  <si>
    <t>201-337-77-8-4</t>
  </si>
  <si>
    <t>201-337-FD</t>
  </si>
  <si>
    <t>201-337-FD-10-1</t>
  </si>
  <si>
    <t>activation de la nouvelle version 10.2</t>
  </si>
  <si>
    <t>201-337-FD-10-2</t>
  </si>
  <si>
    <t>201-337-FD-10-3</t>
  </si>
  <si>
    <t>201-404-FD</t>
  </si>
  <si>
    <t>201-404-FD-10-1</t>
  </si>
  <si>
    <t>201-404-FD-10-2</t>
  </si>
  <si>
    <t>201-404-FD-10-3</t>
  </si>
  <si>
    <t>201-404-FD-10-4</t>
  </si>
  <si>
    <t>Activation version Efel2 10.5</t>
  </si>
  <si>
    <t>201-404-FD-10-5</t>
  </si>
  <si>
    <t>201-404-FD-11-1</t>
  </si>
  <si>
    <t>201-BZS-05</t>
  </si>
  <si>
    <t>201-BZS-05-10-1</t>
  </si>
  <si>
    <t>201-CAM-FD</t>
  </si>
  <si>
    <t>201-CAM-FD-10-0</t>
  </si>
  <si>
    <t>201-CR1-IQ</t>
  </si>
  <si>
    <t>201-CR1-IQ-10-1</t>
  </si>
  <si>
    <t>Cours collège immobilier</t>
  </si>
  <si>
    <t>201-NYA-05</t>
  </si>
  <si>
    <t>201-NYA-05-0-0</t>
  </si>
  <si>
    <t>201-NYA-05-0-2</t>
  </si>
  <si>
    <t>201-NYA-05-1-0</t>
  </si>
  <si>
    <t>201-NYA-05-1-2</t>
  </si>
  <si>
    <t>201-NYA-05-10-1</t>
  </si>
  <si>
    <t>201-NYA-05-10-2</t>
  </si>
  <si>
    <t>201-NYA-05-14-1</t>
  </si>
  <si>
    <t>201-NYA-05-15-1</t>
  </si>
  <si>
    <t>201-NYA-05-19-1</t>
  </si>
  <si>
    <t>201-NYA-05-19-2</t>
  </si>
  <si>
    <t>201-NYA-05-50-1</t>
  </si>
  <si>
    <t>201-NYA-05-50-2</t>
  </si>
  <si>
    <t>201-NYA-05-54-1</t>
  </si>
  <si>
    <t>201-NYA-05-59-1</t>
  </si>
  <si>
    <t>201-NYA-05-59-2</t>
  </si>
  <si>
    <t>201-NYA-05-70-1</t>
  </si>
  <si>
    <t>Activation de la version 70.2</t>
  </si>
  <si>
    <t>201-NYA-05-70-2</t>
  </si>
  <si>
    <t>Activation version Efel2 70.3</t>
  </si>
  <si>
    <t>201-NYA-05-70-3</t>
  </si>
  <si>
    <t>201-NYA-05-74-1</t>
  </si>
  <si>
    <t>Activation imminente du 74.2</t>
  </si>
  <si>
    <t>201-NYA-05-74-2</t>
  </si>
  <si>
    <t>Activation version Efel2 74.3</t>
  </si>
  <si>
    <t>201-NYA-05-74-3</t>
  </si>
  <si>
    <t>201-NYA-05-99-1</t>
  </si>
  <si>
    <t>201-NYB-05</t>
  </si>
  <si>
    <t>201-NYB-05-0-0</t>
  </si>
  <si>
    <t>201-NYB-05-10-1</t>
  </si>
  <si>
    <t>201-NYB-05-10-2</t>
  </si>
  <si>
    <t>201-NYB-05-14-1</t>
  </si>
  <si>
    <t>201-NYB-05-14-2</t>
  </si>
  <si>
    <t>201-NYB-05-19-1</t>
  </si>
  <si>
    <t>201-NYB-05-19-2</t>
  </si>
  <si>
    <t>201-NYB-05-50-0</t>
  </si>
  <si>
    <t>201-NYB-05-50-1</t>
  </si>
  <si>
    <t>201-NYB-05-70-1</t>
  </si>
  <si>
    <t>201-NYB-05-70-2</t>
  </si>
  <si>
    <t>Remplacé par la version (70.3</t>
  </si>
  <si>
    <t>201-NYB-05-70-3</t>
  </si>
  <si>
    <t>Activation version Efel2 70.4</t>
  </si>
  <si>
    <t>201-NYB-05-70-4</t>
  </si>
  <si>
    <t>201-NYB-05-74-1</t>
  </si>
  <si>
    <t>201-NYB-05-74-2</t>
  </si>
  <si>
    <t>Remplacé par la version (74.3)</t>
  </si>
  <si>
    <t>201-NYB-05-74-3</t>
  </si>
  <si>
    <t>Activation version Efel2 74.4</t>
  </si>
  <si>
    <t>201-NYB-05-74-4</t>
  </si>
  <si>
    <t>201-NYC-05</t>
  </si>
  <si>
    <t>201-NYC-05-0-0</t>
  </si>
  <si>
    <t>201-NYC-05-0-2</t>
  </si>
  <si>
    <t>201-NYC-05-10-1</t>
  </si>
  <si>
    <t>201-NYC-05-10-2</t>
  </si>
  <si>
    <t>201-NYC-05-10-3</t>
  </si>
  <si>
    <t>201-NYC-05-10-4</t>
  </si>
  <si>
    <t>201-NYC-05-14-1</t>
  </si>
  <si>
    <t>201-NYC-05-14-2</t>
  </si>
  <si>
    <t>201-NYC-05-14-3</t>
  </si>
  <si>
    <t>201-NYC-05-14-4</t>
  </si>
  <si>
    <t>201-NYC-05-19-1</t>
  </si>
  <si>
    <t>201-NYC-05-19-2</t>
  </si>
  <si>
    <t>201-NYC-05-8-2</t>
  </si>
  <si>
    <t>201-SH2-RE</t>
  </si>
  <si>
    <t>201-SH2-RE-60-1</t>
  </si>
  <si>
    <t>Activation de la version 60.2 à venir</t>
  </si>
  <si>
    <t>201-SH2-RE-60-2</t>
  </si>
  <si>
    <t>201-SH3-RE</t>
  </si>
  <si>
    <t>201-SH3-RE-60-1</t>
  </si>
  <si>
    <t>En construction</t>
  </si>
  <si>
    <t>202-006-06</t>
  </si>
  <si>
    <t>202-006-06-10-1</t>
  </si>
  <si>
    <t>202-AEC-04</t>
  </si>
  <si>
    <t>202-AEC-04-10-1</t>
  </si>
  <si>
    <t>202-EEC-05</t>
  </si>
  <si>
    <t>202-EEC-05-10-1</t>
  </si>
  <si>
    <t>202-FNG-06</t>
  </si>
  <si>
    <t>202-FNG-06-99-1</t>
  </si>
  <si>
    <t>202-NYA-05</t>
  </si>
  <si>
    <t>202-NYA-05-10-1</t>
  </si>
  <si>
    <t>202-NYB-05</t>
  </si>
  <si>
    <t>202-NYB-05-10-1</t>
  </si>
  <si>
    <t>203-101-95</t>
  </si>
  <si>
    <t>203-101-95-0-0</t>
  </si>
  <si>
    <t>203-101-95-10-1</t>
  </si>
  <si>
    <t>203-101-95-10-2</t>
  </si>
  <si>
    <t>203-FPF-03</t>
  </si>
  <si>
    <t>203-FPF-03-1-0</t>
  </si>
  <si>
    <t>203-FPF-03-50-1</t>
  </si>
  <si>
    <t>203-FPG-03</t>
  </si>
  <si>
    <t>203-FPG-03-10-1</t>
  </si>
  <si>
    <t>203-FPG-03-10-2</t>
  </si>
  <si>
    <t>203-FPG-03-60-1</t>
  </si>
  <si>
    <t>203-FPG-03-60-2</t>
  </si>
  <si>
    <t>203-FPG-03-65-1</t>
  </si>
  <si>
    <t>Activation version 65.2 Éfel2</t>
  </si>
  <si>
    <t>203-FPG-03-65-2</t>
  </si>
  <si>
    <t>203-NYA-05</t>
  </si>
  <si>
    <t>203-NYA-05-0-0</t>
  </si>
  <si>
    <t>203-NYA-05-10-1</t>
  </si>
  <si>
    <t>203-NYA-05-10-2</t>
  </si>
  <si>
    <t>Activation de la version Éfel 2 10.3</t>
  </si>
  <si>
    <t>203-NYA-05-10-3</t>
  </si>
  <si>
    <t>203-NYA-05-19-1</t>
  </si>
  <si>
    <t>203-NYB-05</t>
  </si>
  <si>
    <t>203-NYB-05-10-1</t>
  </si>
  <si>
    <t>203-NYC-05</t>
  </si>
  <si>
    <t>203-NYC-05-10-1</t>
  </si>
  <si>
    <t>204-FPF-03</t>
  </si>
  <si>
    <t>204-FPF-03-0-0</t>
  </si>
  <si>
    <t>204-FPF-03-10-1</t>
  </si>
  <si>
    <t>204-FPF-03-19-1</t>
  </si>
  <si>
    <t>221-CR2-IQ</t>
  </si>
  <si>
    <t>221-CR2-IQ-10-1</t>
  </si>
  <si>
    <t>cours collège immobilier</t>
  </si>
  <si>
    <t>221-CR3-IQ</t>
  </si>
  <si>
    <t>221-CR3-IQ-10-1</t>
  </si>
  <si>
    <t>Collège immobilier</t>
  </si>
  <si>
    <t>221-CR4-IQ</t>
  </si>
  <si>
    <t>221-CR4-IQ-10-1</t>
  </si>
  <si>
    <t>221-CR5-IQ</t>
  </si>
  <si>
    <t>221-CR5-IQ-10-1</t>
  </si>
  <si>
    <t>221-CR6-IQ</t>
  </si>
  <si>
    <t>221-CR6-IQ-10-1</t>
  </si>
  <si>
    <t>221-CR7-IQ</t>
  </si>
  <si>
    <t>221-CR7-IQ-10-1</t>
  </si>
  <si>
    <t>300-300-91</t>
  </si>
  <si>
    <t>300-300-91-0-0</t>
  </si>
  <si>
    <t>300-300-91-0-2</t>
  </si>
  <si>
    <t>300-300-91-10-1</t>
  </si>
  <si>
    <t>300-300-91-10-2</t>
  </si>
  <si>
    <t>300-300-91-10-3</t>
  </si>
  <si>
    <t>300-300-91-19-1</t>
  </si>
  <si>
    <t>300-300-91-19-2</t>
  </si>
  <si>
    <t>300-300-91-2-0</t>
  </si>
  <si>
    <t>300-300-91-3-0</t>
  </si>
  <si>
    <t>300-300-91-30-1</t>
  </si>
  <si>
    <t>300-300-91-60-1</t>
  </si>
  <si>
    <t>300-300-RE</t>
  </si>
  <si>
    <t>300-300-RE-10-1</t>
  </si>
  <si>
    <t>300-300-RE-60-1</t>
  </si>
  <si>
    <t>300-300-RE-65-0</t>
  </si>
  <si>
    <t>300-300-RE-70-1</t>
  </si>
  <si>
    <t>Activation de la version 70.2 suite à une MAJ de GQ</t>
  </si>
  <si>
    <t>300-300-RE-70-2</t>
  </si>
  <si>
    <t>300-300-RE-75-1</t>
  </si>
  <si>
    <t>Activation de la version 75.2 suite à une mise à jour de GQ</t>
  </si>
  <si>
    <t>300-300-RE-75-2</t>
  </si>
  <si>
    <t>300-301-94</t>
  </si>
  <si>
    <t>300-301-94-0-0</t>
  </si>
  <si>
    <t>300-301-94-0-2</t>
  </si>
  <si>
    <t>300-301-94-10-1</t>
  </si>
  <si>
    <t>300-301-94-10-2</t>
  </si>
  <si>
    <t>300-301-94-10-3</t>
  </si>
  <si>
    <t>300-301-94-10-4</t>
  </si>
  <si>
    <t>300-301-94-19-1</t>
  </si>
  <si>
    <t>300-301-94-19-2</t>
  </si>
  <si>
    <t>300-301-94-19-3</t>
  </si>
  <si>
    <t>300-301-RE</t>
  </si>
  <si>
    <t>300-301-RE-10-1</t>
  </si>
  <si>
    <t>300-301-RE-60-1</t>
  </si>
  <si>
    <t>300-ME4-FD</t>
  </si>
  <si>
    <t>300-ME4-FD-60-1</t>
  </si>
  <si>
    <t>305-00V-FD</t>
  </si>
  <si>
    <t>305-00V-FD-60-1</t>
  </si>
  <si>
    <t>305-FPF-03</t>
  </si>
  <si>
    <t>305-FPF-03-0-0</t>
  </si>
  <si>
    <t>305-FPF-03-10-1</t>
  </si>
  <si>
    <t>305-FPF-03-19-1</t>
  </si>
  <si>
    <t>305-FPG-03</t>
  </si>
  <si>
    <t>305-FPG-03-0-0</t>
  </si>
  <si>
    <t>305-FPG-03-10-1</t>
  </si>
  <si>
    <t>Remplacé par le cours 305-00V-FD (60.1)</t>
  </si>
  <si>
    <t>305-FPG-03-19-1</t>
  </si>
  <si>
    <t>320-103-91</t>
  </si>
  <si>
    <t>320-103-91-0-0</t>
  </si>
  <si>
    <t>320-103-91-0-2</t>
  </si>
  <si>
    <t>320-103-91-10-1</t>
  </si>
  <si>
    <t>320-103-91-10-2</t>
  </si>
  <si>
    <t>320-103-91-10-3</t>
  </si>
  <si>
    <t>320-103-91-10-4</t>
  </si>
  <si>
    <t>320-103-91-10-5</t>
  </si>
  <si>
    <t>320-103-91-10-6</t>
  </si>
  <si>
    <t>320-103-91-11-4</t>
  </si>
  <si>
    <t>320-103-91-19-2</t>
  </si>
  <si>
    <t>320-103-91-19-3</t>
  </si>
  <si>
    <t>320-103-FD</t>
  </si>
  <si>
    <t>320-103-FD-10-1</t>
  </si>
  <si>
    <t>320-103-FD-10-2</t>
  </si>
  <si>
    <t>320-103-FD-10-3</t>
  </si>
  <si>
    <t>320-103-FD-60-1</t>
  </si>
  <si>
    <t>320-103-FD-60-2</t>
  </si>
  <si>
    <t>Activation de la version 60.3</t>
  </si>
  <si>
    <t>320-103-FD-60-3</t>
  </si>
  <si>
    <t>Remplacé par la version (60.4)</t>
  </si>
  <si>
    <t>320-103-FD-60-4</t>
  </si>
  <si>
    <t>Activation version Efel2 60.5</t>
  </si>
  <si>
    <t>320-103-FD-60-5</t>
  </si>
  <si>
    <t>320-103-FD-65-1</t>
  </si>
  <si>
    <t>320-103-FD-65-2</t>
  </si>
  <si>
    <t>320-103-FD-80-1</t>
  </si>
  <si>
    <t>320-103-FD-80-2</t>
  </si>
  <si>
    <t>320-103-FD-80-3</t>
  </si>
  <si>
    <t>320-203-FD</t>
  </si>
  <si>
    <t>320-203-FD-60-1</t>
  </si>
  <si>
    <t>320-203-FD-60-2</t>
  </si>
  <si>
    <t>Activation version Efel2 60.3</t>
  </si>
  <si>
    <t>320-203-FD-60-3</t>
  </si>
  <si>
    <t>320-203-FD-65-1</t>
  </si>
  <si>
    <t>320-215-92</t>
  </si>
  <si>
    <t>320-215-92-0-0</t>
  </si>
  <si>
    <t>320-215-92-0-2</t>
  </si>
  <si>
    <t>320-215-92-10-1</t>
  </si>
  <si>
    <t>320-215-92-10-2</t>
  </si>
  <si>
    <t>320-215-92-19-1</t>
  </si>
  <si>
    <t>320-215-92-19-2</t>
  </si>
  <si>
    <t>320-215-92-8-2</t>
  </si>
  <si>
    <t>320-311-91</t>
  </si>
  <si>
    <t>320-311-91-0-0</t>
  </si>
  <si>
    <t>320-311-91-10-1</t>
  </si>
  <si>
    <t>320-N07-FD</t>
  </si>
  <si>
    <t>320-N07-FD-60-1</t>
  </si>
  <si>
    <t>322-109-85</t>
  </si>
  <si>
    <t>322-109-85-0-0</t>
  </si>
  <si>
    <t>322-109-85-0-2</t>
  </si>
  <si>
    <t>322-195-FD</t>
  </si>
  <si>
    <t>322-195-FD-60-1</t>
  </si>
  <si>
    <t>Fin du programme JEE.0K 2022-10-31</t>
  </si>
  <si>
    <t>322-19C-FD</t>
  </si>
  <si>
    <t>322-19C-FD-50-1</t>
  </si>
  <si>
    <t>322-19C-FD-60-1</t>
  </si>
  <si>
    <t>322-523-85</t>
  </si>
  <si>
    <t>322-523-85-1-0</t>
  </si>
  <si>
    <t>322-523-85-10-1</t>
  </si>
  <si>
    <t>322-523-85-10-2</t>
  </si>
  <si>
    <t>322-523-85-2-0</t>
  </si>
  <si>
    <t>322-704-RL</t>
  </si>
  <si>
    <t>322-704-RL-10-1</t>
  </si>
  <si>
    <t>322-704-RL-10-2</t>
  </si>
  <si>
    <t>322-704-RL-10-3</t>
  </si>
  <si>
    <t>322-704-RL-10-4</t>
  </si>
  <si>
    <t>322-704-RL-10-5</t>
  </si>
  <si>
    <t>322-704-RL-60-1</t>
  </si>
  <si>
    <t>322-704-RL-80-1</t>
  </si>
  <si>
    <t>322-713-RL</t>
  </si>
  <si>
    <t>322-713-RL-10-1</t>
  </si>
  <si>
    <t>322-713-RL-10-2</t>
  </si>
  <si>
    <t>Le cours n'est plus offert</t>
  </si>
  <si>
    <t>322-723-RL</t>
  </si>
  <si>
    <t>322-723-RL-10-1</t>
  </si>
  <si>
    <t>322-723-RL-10-2</t>
  </si>
  <si>
    <t>322-723-RL-10-3</t>
  </si>
  <si>
    <t>322-723-RL-11-1</t>
  </si>
  <si>
    <t>322-723-RL-11-2</t>
  </si>
  <si>
    <t>322-723-RL-11-3</t>
  </si>
  <si>
    <t>322-733-RL</t>
  </si>
  <si>
    <t>322-733-RL-10-1</t>
  </si>
  <si>
    <t>322-733-RL-10-2</t>
  </si>
  <si>
    <t>322-743-RL</t>
  </si>
  <si>
    <t>322-743-RL-10-1</t>
  </si>
  <si>
    <t>322-743-RL-10-2</t>
  </si>
  <si>
    <t>322-743-RL-10-3</t>
  </si>
  <si>
    <t>322-743-RL-50-1</t>
  </si>
  <si>
    <t>322-743-RL-80-1</t>
  </si>
  <si>
    <t>322-743-RL-80-2</t>
  </si>
  <si>
    <t>322-743-RL-80-3</t>
  </si>
  <si>
    <t>322-753-RL</t>
  </si>
  <si>
    <t>322-753-RL-10-1</t>
  </si>
  <si>
    <t>322-753-RL-10-2</t>
  </si>
  <si>
    <t>322-763-RL</t>
  </si>
  <si>
    <t>322-763-RL-10-1</t>
  </si>
  <si>
    <t>322-763-RL-10-2</t>
  </si>
  <si>
    <t>activation de la nouvelle version 60.1</t>
  </si>
  <si>
    <t>322-763-RL-60-1</t>
  </si>
  <si>
    <t>322-779-RL</t>
  </si>
  <si>
    <t>322-779-RL-10-1</t>
  </si>
  <si>
    <t>322-779-RL-10-2</t>
  </si>
  <si>
    <t>322-779-RL-11-1</t>
  </si>
  <si>
    <t>322-779-RL-11-2</t>
  </si>
  <si>
    <t>322-783-RL</t>
  </si>
  <si>
    <t>322-783-RL-10-1</t>
  </si>
  <si>
    <t>322-783-RL-80-1</t>
  </si>
  <si>
    <t>322-795-RL</t>
  </si>
  <si>
    <t>322-795-RL-10-1</t>
  </si>
  <si>
    <t>322-805-RL</t>
  </si>
  <si>
    <t>322-805-RL-60-1</t>
  </si>
  <si>
    <t>322-805-RL-70-1</t>
  </si>
  <si>
    <t>322-815-RL</t>
  </si>
  <si>
    <t>322-815-RL-10-1</t>
  </si>
  <si>
    <t>322-824-RL</t>
  </si>
  <si>
    <t>322-824-RL-10-1</t>
  </si>
  <si>
    <t>322-824-RL-10-2</t>
  </si>
  <si>
    <t>322-83F-RL</t>
  </si>
  <si>
    <t>322-83F-RL-70-1</t>
  </si>
  <si>
    <t>322-83F-RL-71-1</t>
  </si>
  <si>
    <t>330-001-50</t>
  </si>
  <si>
    <t>330-001-50-60-1</t>
  </si>
  <si>
    <t>330-203-FD</t>
  </si>
  <si>
    <t>330-203-FD-60-1</t>
  </si>
  <si>
    <t>330-203-FD-60-2</t>
  </si>
  <si>
    <t>330-910-91</t>
  </si>
  <si>
    <t>330-910-91-0-0</t>
  </si>
  <si>
    <t>330-910-91-0-2</t>
  </si>
  <si>
    <t>330-910-91-10-1</t>
  </si>
  <si>
    <t>330-910-91-10-2</t>
  </si>
  <si>
    <t>330-910-91-19-1</t>
  </si>
  <si>
    <t>330-910-91-19-2</t>
  </si>
  <si>
    <t>330-910-RE</t>
  </si>
  <si>
    <t>330-910-RE-10-1</t>
  </si>
  <si>
    <t>330-910-RE-60-1</t>
  </si>
  <si>
    <t>330-910-RE-60-2</t>
  </si>
  <si>
    <t>330-910-RE-65-1</t>
  </si>
  <si>
    <t>330-951-91</t>
  </si>
  <si>
    <t>330-951-91-0-0</t>
  </si>
  <si>
    <t>330-951-91-10-1</t>
  </si>
  <si>
    <t>330-961-91</t>
  </si>
  <si>
    <t>330-961-91-0-0</t>
  </si>
  <si>
    <t>330-961-91-0-2</t>
  </si>
  <si>
    <t>330-961-91-10-1</t>
  </si>
  <si>
    <t>330-961-91-10-2</t>
  </si>
  <si>
    <t>330-961-FD</t>
  </si>
  <si>
    <t>330-961-FD-10-1</t>
  </si>
  <si>
    <t>330-972-69</t>
  </si>
  <si>
    <t>330-972-69-0-0</t>
  </si>
  <si>
    <t>330-972-91</t>
  </si>
  <si>
    <t>330-972-91-0-0</t>
  </si>
  <si>
    <t>330-972-91-0-2</t>
  </si>
  <si>
    <t>330-972-91-10-1</t>
  </si>
  <si>
    <t>330-972-91-10-2</t>
  </si>
  <si>
    <t>340-101-84</t>
  </si>
  <si>
    <t>340-101-84-0-1</t>
  </si>
  <si>
    <t>340-101-84-0-2</t>
  </si>
  <si>
    <t>340-101-84-10-1</t>
  </si>
  <si>
    <t>340-101-84-10-2</t>
  </si>
  <si>
    <t>340-101-MQ</t>
  </si>
  <si>
    <t>340-101-MQ-60-1</t>
  </si>
  <si>
    <t>340-101-MQ-60-2</t>
  </si>
  <si>
    <t>340-101-MQ-60-3</t>
  </si>
  <si>
    <t>Activation version Efel2 60.4</t>
  </si>
  <si>
    <t>340-101-MQ-60-4</t>
  </si>
  <si>
    <t>340-101-MQ-64-1</t>
  </si>
  <si>
    <t>340-101-MQ-64-2</t>
  </si>
  <si>
    <t>340-101-MQ-64-3</t>
  </si>
  <si>
    <t>Activation version Efel2 64.4</t>
  </si>
  <si>
    <t>340-101-MQ-64-4</t>
  </si>
  <si>
    <t>Cours en option 64 désactivé à la demande du SCOS</t>
  </si>
  <si>
    <t>340-102-03</t>
  </si>
  <si>
    <t>340-102-03-0-0</t>
  </si>
  <si>
    <t>340-102-03-0-2</t>
  </si>
  <si>
    <t>340-102-03-10-1</t>
  </si>
  <si>
    <t>340-102-03-10-2</t>
  </si>
  <si>
    <t>340-102-03-10-3</t>
  </si>
  <si>
    <t>340-102-03-14-1</t>
  </si>
  <si>
    <t>340-102-03-19-1</t>
  </si>
  <si>
    <t>340-102-03-19-2</t>
  </si>
  <si>
    <t>340-102-03-50-1</t>
  </si>
  <si>
    <t>340-102-03-8-2</t>
  </si>
  <si>
    <t>340-102-MQ</t>
  </si>
  <si>
    <t>340-102-MQ-60-1</t>
  </si>
  <si>
    <t>340-102-MQ-60-2</t>
  </si>
  <si>
    <t>340-102-MQ-60-3</t>
  </si>
  <si>
    <t>340-102-MQ-64-1</t>
  </si>
  <si>
    <t>340-102-MQ-64-2</t>
  </si>
  <si>
    <t>340-102-MQ-64-3</t>
  </si>
  <si>
    <t>340-103-04</t>
  </si>
  <si>
    <t>340-103-04-0-0</t>
  </si>
  <si>
    <t>340-103-04-0-2</t>
  </si>
  <si>
    <t>340-103-04-1-0</t>
  </si>
  <si>
    <t>340-103-04-1-2</t>
  </si>
  <si>
    <t>340-103-04-10-1</t>
  </si>
  <si>
    <t>340-103-04-10-2</t>
  </si>
  <si>
    <t>340-103-04-14-1</t>
  </si>
  <si>
    <t>340-103-04-19-1</t>
  </si>
  <si>
    <t>340-103-04-19-2</t>
  </si>
  <si>
    <t>340-103-04-50-1</t>
  </si>
  <si>
    <t>340-103-04-50-2</t>
  </si>
  <si>
    <t>340-103-04-50-3</t>
  </si>
  <si>
    <t>340-103-04-50-4</t>
  </si>
  <si>
    <t>340-103-04-50-5</t>
  </si>
  <si>
    <t>340-103-04-52-1</t>
  </si>
  <si>
    <t>340-103-04-52-2</t>
  </si>
  <si>
    <t>340-103-04-52-3</t>
  </si>
  <si>
    <t>340-103-04-54-1</t>
  </si>
  <si>
    <t>340-103-04-59-3</t>
  </si>
  <si>
    <t>340-103-04-9-2</t>
  </si>
  <si>
    <t>340-201-84</t>
  </si>
  <si>
    <t>340-201-84-0-0</t>
  </si>
  <si>
    <t>340-201-84-0-2</t>
  </si>
  <si>
    <t>340-201-84-10-1</t>
  </si>
  <si>
    <t>340-201-84-10-2</t>
  </si>
  <si>
    <t>340-301-84</t>
  </si>
  <si>
    <t>340-301-84-0-0</t>
  </si>
  <si>
    <t>340-301-84-0-2</t>
  </si>
  <si>
    <t>340-301-84-10-1</t>
  </si>
  <si>
    <t>340-301-84-10-2</t>
  </si>
  <si>
    <t>340-401-84</t>
  </si>
  <si>
    <t>340-401-84-0-0</t>
  </si>
  <si>
    <t>340-401-84-10-1</t>
  </si>
  <si>
    <t>340-AAC-03</t>
  </si>
  <si>
    <t>340-AAC-03-10-1</t>
  </si>
  <si>
    <t>340-ASE-FD</t>
  </si>
  <si>
    <t>340-ASE-FD-10-1</t>
  </si>
  <si>
    <t>340-ASE-FD-60-1</t>
  </si>
  <si>
    <t>340-ASE-FD-60-2</t>
  </si>
  <si>
    <t>340-ASE-FD-60-3</t>
  </si>
  <si>
    <t>340-EEA-03</t>
  </si>
  <si>
    <t>340-EEA-03-10-1</t>
  </si>
  <si>
    <t>340-ESE-FD</t>
  </si>
  <si>
    <t>340-ESE-FD-10-1</t>
  </si>
  <si>
    <t>340-FPA-FD</t>
  </si>
  <si>
    <t>340-FPA-FD-60-1</t>
  </si>
  <si>
    <t>340-FPA-FD-60-2</t>
  </si>
  <si>
    <t>340-FPA-FD-60-3</t>
  </si>
  <si>
    <t>340-FPB-FD</t>
  </si>
  <si>
    <t>340-FPB-FD-60-1</t>
  </si>
  <si>
    <t>340-FPB-FD-60-2</t>
  </si>
  <si>
    <t>340-FPB-FD-60-3</t>
  </si>
  <si>
    <t>340-FPB-FD-60-4</t>
  </si>
  <si>
    <t>340-FPC-FD</t>
  </si>
  <si>
    <t>340-FPC-FD-10-1</t>
  </si>
  <si>
    <t>340-FPC-FD-60-1</t>
  </si>
  <si>
    <t>340-FPC-FD-60-2</t>
  </si>
  <si>
    <t>340-FPC-FD-60-3</t>
  </si>
  <si>
    <t>340-FPF-03</t>
  </si>
  <si>
    <t>340-FPF-03-0-0</t>
  </si>
  <si>
    <t>340-FPF-03-0-2</t>
  </si>
  <si>
    <t>340-FPF-03-1-0</t>
  </si>
  <si>
    <t>340-FPF-03-1-2</t>
  </si>
  <si>
    <t>340-FPF-03-10-1</t>
  </si>
  <si>
    <t>340-FPF-03-10-2</t>
  </si>
  <si>
    <t>340-FPF-03-10-3</t>
  </si>
  <si>
    <t>340-FPF-03-19-1</t>
  </si>
  <si>
    <t>340-FPF-03-19-2</t>
  </si>
  <si>
    <t>340-FPF-03-50-1</t>
  </si>
  <si>
    <t>340-FPF-03-50-2</t>
  </si>
  <si>
    <t>340-FPF-03-80-1</t>
  </si>
  <si>
    <t>340-FPF-03-80-2</t>
  </si>
  <si>
    <t>340-FPF-03-80-3</t>
  </si>
  <si>
    <t>340-FPG-03</t>
  </si>
  <si>
    <t>340-FPG-03-0-0</t>
  </si>
  <si>
    <t>340-FPG-03-0-2</t>
  </si>
  <si>
    <t>340-FPG-03-1-0</t>
  </si>
  <si>
    <t>340-FPG-03-1-2</t>
  </si>
  <si>
    <t>340-FPG-03-10-1</t>
  </si>
  <si>
    <t>340-FPG-03-10-2</t>
  </si>
  <si>
    <t>340-FPG-03-10-3</t>
  </si>
  <si>
    <t>340-FPG-03-19-2</t>
  </si>
  <si>
    <t>340-FPG-03-50-1</t>
  </si>
  <si>
    <t>340-FPG-03-50-2</t>
  </si>
  <si>
    <t>340-FPG-03-80-1</t>
  </si>
  <si>
    <t>340-FPG-03-80-2</t>
  </si>
  <si>
    <t>340-FPG-03-80-3</t>
  </si>
  <si>
    <t>340-FPH-03</t>
  </si>
  <si>
    <t>340-FPH-03-0-0</t>
  </si>
  <si>
    <t>340-FPH-03-0-2</t>
  </si>
  <si>
    <t>340-FPH-03-10-1</t>
  </si>
  <si>
    <t>340-FPH-03-10-2</t>
  </si>
  <si>
    <t>340-FPH-03-10-3</t>
  </si>
  <si>
    <t>340-FPH-03-19-1</t>
  </si>
  <si>
    <t>340-FPH-03-19-2</t>
  </si>
  <si>
    <t>340-FPH-03-50-0</t>
  </si>
  <si>
    <t>340-FPH-03-50-1</t>
  </si>
  <si>
    <t>340-FPH-03-8-2</t>
  </si>
  <si>
    <t>340-FPJ-03</t>
  </si>
  <si>
    <t>340-FPJ-03-0-0</t>
  </si>
  <si>
    <t>340-FPJ-03-0-2</t>
  </si>
  <si>
    <t>340-FPJ-03-10-1</t>
  </si>
  <si>
    <t>340-FPJ-03-10-2</t>
  </si>
  <si>
    <t>340-FPJ-03-10-3</t>
  </si>
  <si>
    <t>340-FPJ-03-19-1</t>
  </si>
  <si>
    <t>340-FPJ-03-80-1</t>
  </si>
  <si>
    <t>340-FPJ-03-80-2</t>
  </si>
  <si>
    <t>340-FPJ-03-80-3</t>
  </si>
  <si>
    <t>345-101-MQ</t>
  </si>
  <si>
    <t>345-101-MQ-65-1</t>
  </si>
  <si>
    <t>Activation version Efel2 65.2</t>
  </si>
  <si>
    <t>345-101-MQ-65-2</t>
  </si>
  <si>
    <t>345-102-03</t>
  </si>
  <si>
    <t>345-102-03-65-1</t>
  </si>
  <si>
    <t>345-102-MQ</t>
  </si>
  <si>
    <t>345-102-MQ-65-1</t>
  </si>
  <si>
    <t>345-102-MQ-65-2</t>
  </si>
  <si>
    <t>Activation de la version 65.4</t>
  </si>
  <si>
    <t>345-102-MQ-65-3</t>
  </si>
  <si>
    <t>Version 60.3 prévue dans le cadre de Efel2 mais refonte de la version 60.4 prête avant.</t>
  </si>
  <si>
    <t>345-102-MQ-65-4</t>
  </si>
  <si>
    <t>345-103-04</t>
  </si>
  <si>
    <t>345-103-04-65-1</t>
  </si>
  <si>
    <t>345-HUP-FD</t>
  </si>
  <si>
    <t>345-HUP-FD-65-1</t>
  </si>
  <si>
    <t>345-HUP-FD-65-2</t>
  </si>
  <si>
    <t>350-00W-FD</t>
  </si>
  <si>
    <t>350-00W-FD-60-1</t>
  </si>
  <si>
    <t>350-00W-FD-60-2</t>
  </si>
  <si>
    <t>350-053-RO</t>
  </si>
  <si>
    <t>350-053-RO-10-1</t>
  </si>
  <si>
    <t>350-054-RL</t>
  </si>
  <si>
    <t>350-054-RL-10-1</t>
  </si>
  <si>
    <t>350-054-RL-10-2</t>
  </si>
  <si>
    <t>350-054-RL-10-3</t>
  </si>
  <si>
    <t>350-054-RL-10-4</t>
  </si>
  <si>
    <t>350-054-RL-11-1</t>
  </si>
  <si>
    <t>350-054-RL-11-2</t>
  </si>
  <si>
    <t>350-054-RL-11-3</t>
  </si>
  <si>
    <t>350-054-RL-11-4</t>
  </si>
  <si>
    <t>350-064-RL</t>
  </si>
  <si>
    <t>350-064-RL-10-1</t>
  </si>
  <si>
    <t>350-064-RL-10-2</t>
  </si>
  <si>
    <t>350-064-RL-11-1</t>
  </si>
  <si>
    <t>350-064-RL-11-2</t>
  </si>
  <si>
    <t>350-102-91</t>
  </si>
  <si>
    <t>350-102-91-0-0</t>
  </si>
  <si>
    <t>350-102-91-0-2</t>
  </si>
  <si>
    <t>350-102-91-1-0</t>
  </si>
  <si>
    <t>350-102-91-1-2</t>
  </si>
  <si>
    <t>350-102-91-10-1</t>
  </si>
  <si>
    <t>350-102-91-10-2</t>
  </si>
  <si>
    <t>350-102-91-10-3</t>
  </si>
  <si>
    <t>350-102-91-19-1</t>
  </si>
  <si>
    <t>350-102-91-19-2</t>
  </si>
  <si>
    <t>350-102-91-50-1</t>
  </si>
  <si>
    <t>350-102-91-50-2</t>
  </si>
  <si>
    <t>350-102-91-50-3</t>
  </si>
  <si>
    <t>350-102-91-50-4</t>
  </si>
  <si>
    <t>350-102-91-59-1</t>
  </si>
  <si>
    <t>350-102-91-59-2</t>
  </si>
  <si>
    <t>350-102-91-59-3</t>
  </si>
  <si>
    <t>350-102-91-7-2</t>
  </si>
  <si>
    <t>350-102-RE</t>
  </si>
  <si>
    <t>350-102-RE-10-1</t>
  </si>
  <si>
    <t>350-102-RE-19-1</t>
  </si>
  <si>
    <t>350-102-RE-50-1</t>
  </si>
  <si>
    <t>350-102-RE-50-2</t>
  </si>
  <si>
    <t>350-102-RE-55-1</t>
  </si>
  <si>
    <t>350-102-RE-55-2</t>
  </si>
  <si>
    <t>Activation de la nouvelle version 65.1</t>
  </si>
  <si>
    <t>350-102-RE-60-1</t>
  </si>
  <si>
    <t>350-102-RE-60-2</t>
  </si>
  <si>
    <t>Activation de la nouvelle version 60.3</t>
  </si>
  <si>
    <t>350-102-RE-60-3</t>
  </si>
  <si>
    <t>350-102-RE-65-1</t>
  </si>
  <si>
    <t>350-203-FD</t>
  </si>
  <si>
    <t>350-203-FD-50-1</t>
  </si>
  <si>
    <t>350-203-FD-50-2</t>
  </si>
  <si>
    <t>350-203-FD-50-3</t>
  </si>
  <si>
    <t>Activation de la version 50.4</t>
  </si>
  <si>
    <t>350-203-FD-50-4</t>
  </si>
  <si>
    <t>Activation version Efel2 50.5</t>
  </si>
  <si>
    <t>350-203-FD-50-5</t>
  </si>
  <si>
    <t>350-303-FD</t>
  </si>
  <si>
    <t>350-303-FD-10-1</t>
  </si>
  <si>
    <t>350-303-FD-10-2</t>
  </si>
  <si>
    <t>Activation de la version 60.1</t>
  </si>
  <si>
    <t>350-303-FD-60-1</t>
  </si>
  <si>
    <t>350-303-FD-60-2</t>
  </si>
  <si>
    <t>350-901-77</t>
  </si>
  <si>
    <t>350-901-77-0-0</t>
  </si>
  <si>
    <t>350-901-91</t>
  </si>
  <si>
    <t>350-901-91-0-0</t>
  </si>
  <si>
    <t>350-901-91-0-2</t>
  </si>
  <si>
    <t>350-901-91-10-1</t>
  </si>
  <si>
    <t>350-901-91-10-2</t>
  </si>
  <si>
    <t>350-901-91-10-3</t>
  </si>
  <si>
    <t>350-901-91-19-1</t>
  </si>
  <si>
    <t>350-901-91-19-2</t>
  </si>
  <si>
    <t>350-901-91-19-3</t>
  </si>
  <si>
    <t>350-903-91</t>
  </si>
  <si>
    <t>350-903-91-0-0</t>
  </si>
  <si>
    <t>350-903-91-10-1</t>
  </si>
  <si>
    <t>350-903-91-19-1</t>
  </si>
  <si>
    <t>350-914-91</t>
  </si>
  <si>
    <t>350-914-91-0-0</t>
  </si>
  <si>
    <t>350-914-91-0-2</t>
  </si>
  <si>
    <t>350-914-91-10-1</t>
  </si>
  <si>
    <t>350-914-91-10-2</t>
  </si>
  <si>
    <t>350-914-91-10-3</t>
  </si>
  <si>
    <t>350-914-91-10-4</t>
  </si>
  <si>
    <t>350-914-91-19-1</t>
  </si>
  <si>
    <t>350-914-91-19-2</t>
  </si>
  <si>
    <t>350-914-91-8-2</t>
  </si>
  <si>
    <t>350-AN1-FD</t>
  </si>
  <si>
    <t>350-AN1-FD-60-1</t>
  </si>
  <si>
    <t>350-FPF-03</t>
  </si>
  <si>
    <t>350-FPF-03-0-0</t>
  </si>
  <si>
    <t>350-FPF-03-10-1</t>
  </si>
  <si>
    <t>Cours remplacé par le cours 350-00W-FD.</t>
  </si>
  <si>
    <t>350-FPF-03-19-1</t>
  </si>
  <si>
    <t>350-N03-FD</t>
  </si>
  <si>
    <t>350-N03-FD-60-1</t>
  </si>
  <si>
    <t>360-223-RE</t>
  </si>
  <si>
    <t>360-223-RE-60-1</t>
  </si>
  <si>
    <t>360-300-91</t>
  </si>
  <si>
    <t>360-300-91-0-0</t>
  </si>
  <si>
    <t>360-300-91-0-2</t>
  </si>
  <si>
    <t>360-300-91-0-3</t>
  </si>
  <si>
    <t>360-300-91-0-4</t>
  </si>
  <si>
    <t>360-300-91-0-5</t>
  </si>
  <si>
    <t>360-300-91-10-0</t>
  </si>
  <si>
    <t>360-300-91-10-1</t>
  </si>
  <si>
    <t>360-300-91-10-2</t>
  </si>
  <si>
    <t>360-300-91-10-3</t>
  </si>
  <si>
    <t>360-300-91-10-4</t>
  </si>
  <si>
    <t>360-300-91-10-5</t>
  </si>
  <si>
    <t>360-300-91-10-6</t>
  </si>
  <si>
    <t>360-300-91-10-7</t>
  </si>
  <si>
    <t>360-300-91-19-1</t>
  </si>
  <si>
    <t>360-300-91-19-2</t>
  </si>
  <si>
    <t>360-300-91-19-3</t>
  </si>
  <si>
    <t>360-300-91-19-4</t>
  </si>
  <si>
    <t>360-300-91-19-5</t>
  </si>
  <si>
    <t>360-300-91-7-4</t>
  </si>
  <si>
    <t>360-300-RE</t>
  </si>
  <si>
    <t>360-300-RE-10-1</t>
  </si>
  <si>
    <t>360-300-RE-10-2</t>
  </si>
  <si>
    <t>360-300-RE-10-3</t>
  </si>
  <si>
    <t>360-300-RE-10-4</t>
  </si>
  <si>
    <t>360-300-RE-11-1</t>
  </si>
  <si>
    <t>360-300-RE-11-2</t>
  </si>
  <si>
    <t>360-300-RE-14-1</t>
  </si>
  <si>
    <t>360-300-RE-14-2</t>
  </si>
  <si>
    <t>360-300-RE-14-3</t>
  </si>
  <si>
    <t>360-300-RE-14-4</t>
  </si>
  <si>
    <t>360-300-RE-19-1</t>
  </si>
  <si>
    <t>360-300-RE-65-1</t>
  </si>
  <si>
    <t>360-300-RE-65-2</t>
  </si>
  <si>
    <t>Remplacé par le version (65.3)</t>
  </si>
  <si>
    <t>360-300-RE-65-3</t>
  </si>
  <si>
    <t>360-902-85</t>
  </si>
  <si>
    <t>360-902-85-0-1</t>
  </si>
  <si>
    <t>360-902-85-0-2</t>
  </si>
  <si>
    <t>360-902-85-0-3</t>
  </si>
  <si>
    <t>360-902-85-0-4</t>
  </si>
  <si>
    <t>360-FDR-FD</t>
  </si>
  <si>
    <t>360-FDR-FD-60-1</t>
  </si>
  <si>
    <t>360-FDR-FD-60-2</t>
  </si>
  <si>
    <t>360-FDR-FD-60-3</t>
  </si>
  <si>
    <t>360-FDR-FD-60-4</t>
  </si>
  <si>
    <t>360-FDR-FD-65-1</t>
  </si>
  <si>
    <t>Activation de la version 62.2</t>
  </si>
  <si>
    <t>360-FDR-FD-65-2</t>
  </si>
  <si>
    <t>360-FNB-03</t>
  </si>
  <si>
    <t>360-FNB-03-10-1</t>
  </si>
  <si>
    <t>381-103-FD</t>
  </si>
  <si>
    <t>381-103-FD-10-1</t>
  </si>
  <si>
    <t>381-103-FD-50-1</t>
  </si>
  <si>
    <t>381-103-FD-60-0</t>
  </si>
  <si>
    <t>bug !!!</t>
  </si>
  <si>
    <t>381-103-FD-80-1</t>
  </si>
  <si>
    <t>Activation version Efel2 80.2</t>
  </si>
  <si>
    <t>381-103-FD-80-2</t>
  </si>
  <si>
    <t>381-900-91</t>
  </si>
  <si>
    <t>381-900-91-0-0</t>
  </si>
  <si>
    <t>381-900-91-0-2</t>
  </si>
  <si>
    <t>381-900-91-10-1</t>
  </si>
  <si>
    <t>381-900-91-10-2</t>
  </si>
  <si>
    <t>381-900-91-10-3</t>
  </si>
  <si>
    <t>383-204-FD</t>
  </si>
  <si>
    <t>383-204-FD-60-1</t>
  </si>
  <si>
    <t>383-204-FD-60-2</t>
  </si>
  <si>
    <t>383-204-FD-60-3</t>
  </si>
  <si>
    <t>383-204-FD-60-4</t>
  </si>
  <si>
    <t>383-303-FD</t>
  </si>
  <si>
    <t>383-303-FD-50-1</t>
  </si>
  <si>
    <t>Activation version Efel2 50.2</t>
  </si>
  <si>
    <t>383-303-FD-50-2</t>
  </si>
  <si>
    <t>383-303-FD-55-1</t>
  </si>
  <si>
    <t>383-920-71</t>
  </si>
  <si>
    <t>383-920-71-0-0</t>
  </si>
  <si>
    <t>383-920-90</t>
  </si>
  <si>
    <t>383-920-90-0-0</t>
  </si>
  <si>
    <t>383-920-90-0-2</t>
  </si>
  <si>
    <t>383-920-90-0-3</t>
  </si>
  <si>
    <t>383-920-90-0-4</t>
  </si>
  <si>
    <t>383-920-90-10-1</t>
  </si>
  <si>
    <t>383-920-90-10-2</t>
  </si>
  <si>
    <t>383-920-90-10-3</t>
  </si>
  <si>
    <t>383-920-90-10-4</t>
  </si>
  <si>
    <t>383-920-90-10-5</t>
  </si>
  <si>
    <t>383-920-90-19-1</t>
  </si>
  <si>
    <t>383-920-90-19-2</t>
  </si>
  <si>
    <t>383-920-90-19-3</t>
  </si>
  <si>
    <t>383-920-90-19-4</t>
  </si>
  <si>
    <t>383-920-RE</t>
  </si>
  <si>
    <t>383-920-RE-10-1</t>
  </si>
  <si>
    <t>383-920-RE-10-2</t>
  </si>
  <si>
    <t>Remplacé par la version (60.1)</t>
  </si>
  <si>
    <t>383-920-RE-19-1</t>
  </si>
  <si>
    <t>383-920-RE-60-1</t>
  </si>
  <si>
    <t>383-920-RE-60-2</t>
  </si>
  <si>
    <t>383-920-RE-65-1</t>
  </si>
  <si>
    <t>383-924-90</t>
  </si>
  <si>
    <t>383-924-90-0-0</t>
  </si>
  <si>
    <t>383-924-90-0-2</t>
  </si>
  <si>
    <t>383-924-90-10-1</t>
  </si>
  <si>
    <t>383-924-90-10-2</t>
  </si>
  <si>
    <t>383-924-90-19-1</t>
  </si>
  <si>
    <t>383-924-90-19-2</t>
  </si>
  <si>
    <t>385-103-FD</t>
  </si>
  <si>
    <t>385-103-FD-60-1</t>
  </si>
  <si>
    <t>385-103-FD-60-2</t>
  </si>
  <si>
    <t>385-103-FD-65-1</t>
  </si>
  <si>
    <t>385-103-FD-99-1</t>
  </si>
  <si>
    <t>385-203-FD</t>
  </si>
  <si>
    <t>385-203-FD-10-1</t>
  </si>
  <si>
    <t>385-203-FD-10-2</t>
  </si>
  <si>
    <t>385-203-FD-60-1</t>
  </si>
  <si>
    <t>385-203-FD-80-1</t>
  </si>
  <si>
    <t>385-203-FD-80-2</t>
  </si>
  <si>
    <t>385-941-91</t>
  </si>
  <si>
    <t>385-941-91-0-0</t>
  </si>
  <si>
    <t>385-941-91-10-1</t>
  </si>
  <si>
    <t>385-942-91</t>
  </si>
  <si>
    <t>385-942-91-0-0</t>
  </si>
  <si>
    <t>385-942-91-10-1</t>
  </si>
  <si>
    <t>385-942-91-10-2</t>
  </si>
  <si>
    <t>385-942-91-10-3</t>
  </si>
  <si>
    <t>385-942-91-19-1</t>
  </si>
  <si>
    <t>385-950-77</t>
  </si>
  <si>
    <t>385-950-77-0-0</t>
  </si>
  <si>
    <t>385-950-91</t>
  </si>
  <si>
    <t>385-950-91-0-0</t>
  </si>
  <si>
    <t>385-950-91-0-2</t>
  </si>
  <si>
    <t>385-950-91-0-3</t>
  </si>
  <si>
    <t>385-950-91-10-1</t>
  </si>
  <si>
    <t>385-950-91-10-2</t>
  </si>
  <si>
    <t>385-950-91-10-3</t>
  </si>
  <si>
    <t>385-FPF-03</t>
  </si>
  <si>
    <t>385-FPF-03-0-0</t>
  </si>
  <si>
    <t>385-FPF-03-10-1</t>
  </si>
  <si>
    <t>385-FPF-03-10-2</t>
  </si>
  <si>
    <t>385-FPF-03-60-1</t>
  </si>
  <si>
    <t>Activation version 60.2 Éfel2</t>
  </si>
  <si>
    <t>385-FPF-03-60-2</t>
  </si>
  <si>
    <t>385-N09-FD</t>
  </si>
  <si>
    <t>385-N09-FD-60-1</t>
  </si>
  <si>
    <t>387-103-FD</t>
  </si>
  <si>
    <t>387-103-FD-10-1</t>
  </si>
  <si>
    <t>387-103-FD-60-1</t>
  </si>
  <si>
    <t>387-103-FD-60-2</t>
  </si>
  <si>
    <t>387-103-FD-65-1</t>
  </si>
  <si>
    <t>387-203-FD</t>
  </si>
  <si>
    <t>387-203-FD-10-1</t>
  </si>
  <si>
    <t>387-203-FD-65-1</t>
  </si>
  <si>
    <t>387-203-FD-80-1</t>
  </si>
  <si>
    <t>387-303-FD</t>
  </si>
  <si>
    <t>387-303-FD-10-1</t>
  </si>
  <si>
    <t>387-303-FD-10-2</t>
  </si>
  <si>
    <t>387-303-FD-60-1</t>
  </si>
  <si>
    <t>387-303-FD-60-2</t>
  </si>
  <si>
    <t>387-937-91</t>
  </si>
  <si>
    <t>387-937-91-0-0</t>
  </si>
  <si>
    <t>387-937-91-10-1</t>
  </si>
  <si>
    <t>387-937-91-10-2</t>
  </si>
  <si>
    <t>387-937-91-10-3</t>
  </si>
  <si>
    <t>387-937-91-19-1</t>
  </si>
  <si>
    <t>387-937-91-19-2</t>
  </si>
  <si>
    <t>387-960-91</t>
  </si>
  <si>
    <t>387-960-91-0-0</t>
  </si>
  <si>
    <t>387-960-91-0-2</t>
  </si>
  <si>
    <t>387-960-91-10-1</t>
  </si>
  <si>
    <t>387-960-91-10-2</t>
  </si>
  <si>
    <t>387-960-91-19-1</t>
  </si>
  <si>
    <t>387-960-91-19-2</t>
  </si>
  <si>
    <t>387-961-91</t>
  </si>
  <si>
    <t>387-961-91-0-0</t>
  </si>
  <si>
    <t>387-961-91-10-1</t>
  </si>
  <si>
    <t>387-961-91-19-1</t>
  </si>
  <si>
    <t>387-970-91</t>
  </si>
  <si>
    <t>387-970-91-0-0</t>
  </si>
  <si>
    <t>387-970-91-0-2</t>
  </si>
  <si>
    <t>387-970-91-10-1</t>
  </si>
  <si>
    <t>387-970-91-10-2</t>
  </si>
  <si>
    <t>387-970-91-19-1</t>
  </si>
  <si>
    <t>387-970-91-19-2</t>
  </si>
  <si>
    <t>387-N10-FD</t>
  </si>
  <si>
    <t>387-N10-FD-60-1</t>
  </si>
  <si>
    <t>401-103-FD</t>
  </si>
  <si>
    <t>401-103-FD-10-1</t>
  </si>
  <si>
    <t>401-103-FD-10-2</t>
  </si>
  <si>
    <t>401-103-FD-80-1</t>
  </si>
  <si>
    <t>401-103-FD-80-2</t>
  </si>
  <si>
    <t>Activation version Efel2 80.3</t>
  </si>
  <si>
    <t>401-103-FD-80-3</t>
  </si>
  <si>
    <t>401-152-84</t>
  </si>
  <si>
    <t>401-152-84-0-0</t>
  </si>
  <si>
    <t>401-203-FD</t>
  </si>
  <si>
    <t>401-203-FD-60-1</t>
  </si>
  <si>
    <t>401-303-FD</t>
  </si>
  <si>
    <t>401-303-FD-50-1</t>
  </si>
  <si>
    <t>401-303-FD-60-1</t>
  </si>
  <si>
    <t>401-303-FD-60-2</t>
  </si>
  <si>
    <t>401-399-90</t>
  </si>
  <si>
    <t>401-399-90-0-0</t>
  </si>
  <si>
    <t>401-399-90-0-2</t>
  </si>
  <si>
    <t>401-399-90-0-3</t>
  </si>
  <si>
    <t>401-399-90-0-4</t>
  </si>
  <si>
    <t>401-399-90-10-1</t>
  </si>
  <si>
    <t>401-399-90-10-2</t>
  </si>
  <si>
    <t>401-399-90-10-3</t>
  </si>
  <si>
    <t>401-399-90-10-4</t>
  </si>
  <si>
    <t>401-399-90-10-5</t>
  </si>
  <si>
    <t>401-399-90-19-1</t>
  </si>
  <si>
    <t>401-399-90-19-2</t>
  </si>
  <si>
    <t>401-399-90-19-3</t>
  </si>
  <si>
    <t>401-399-90-19-4</t>
  </si>
  <si>
    <t>401-399-90-80-1</t>
  </si>
  <si>
    <t>401-399-90-80-2</t>
  </si>
  <si>
    <t>401-399-90-80-3</t>
  </si>
  <si>
    <t>401-399-90-80-4</t>
  </si>
  <si>
    <t>401-399-90-80-5</t>
  </si>
  <si>
    <t>401-401-90</t>
  </si>
  <si>
    <t>401-401-90-0-0</t>
  </si>
  <si>
    <t>401-401-90-0-2</t>
  </si>
  <si>
    <t>401-401-90-0-3</t>
  </si>
  <si>
    <t>401-401-90-10-1</t>
  </si>
  <si>
    <t>401-401-90-10-2</t>
  </si>
  <si>
    <t>401-401-90-10-3</t>
  </si>
  <si>
    <t>401-401-90-19-1</t>
  </si>
  <si>
    <t>401-401-90-19-2</t>
  </si>
  <si>
    <t>401-401-90-19-3</t>
  </si>
  <si>
    <t>401-410-79</t>
  </si>
  <si>
    <t>401-410-79-0-0</t>
  </si>
  <si>
    <t>401-420-79</t>
  </si>
  <si>
    <t>401-420-79-0-0</t>
  </si>
  <si>
    <t>401-425-90</t>
  </si>
  <si>
    <t>401-425-90-0-0</t>
  </si>
  <si>
    <t>401-425-90-0-2</t>
  </si>
  <si>
    <t>401-425-90-0-3</t>
  </si>
  <si>
    <t>401-425-90-0-4</t>
  </si>
  <si>
    <t>401-425-90-10-1</t>
  </si>
  <si>
    <t>401-425-90-10-2</t>
  </si>
  <si>
    <t>401-425-90-10-3</t>
  </si>
  <si>
    <t>401-425-90-10-4</t>
  </si>
  <si>
    <t>401-425-90-60-0</t>
  </si>
  <si>
    <t>401-425-90-80-1</t>
  </si>
  <si>
    <t>401-425-90-80-2</t>
  </si>
  <si>
    <t>401-425-90-80-3</t>
  </si>
  <si>
    <t>401-425-90-80-4</t>
  </si>
  <si>
    <t>401-435-90</t>
  </si>
  <si>
    <t>401-435-90-0-0</t>
  </si>
  <si>
    <t>401-435-90-0-2</t>
  </si>
  <si>
    <t>401-435-90-0-3</t>
  </si>
  <si>
    <t>401-435-90-10-1</t>
  </si>
  <si>
    <t>401-435-90-10-2</t>
  </si>
  <si>
    <t>401-435-90-10-3</t>
  </si>
  <si>
    <t>401-435-90-7-3</t>
  </si>
  <si>
    <t>401-435-90-80-1</t>
  </si>
  <si>
    <t>401-435-90-80-2</t>
  </si>
  <si>
    <t>401-435-90-80-3</t>
  </si>
  <si>
    <t>401-435-FD</t>
  </si>
  <si>
    <t>401-435-FD-80-1</t>
  </si>
  <si>
    <t>401-652-84</t>
  </si>
  <si>
    <t>401-652-84-0-0</t>
  </si>
  <si>
    <t>401-913-91</t>
  </si>
  <si>
    <t>401-913-91-0-0</t>
  </si>
  <si>
    <t>401-913-91-10-1</t>
  </si>
  <si>
    <t>401-913-91-10-2</t>
  </si>
  <si>
    <t>401-913-91-10-3</t>
  </si>
  <si>
    <t>401-913-91-80-0</t>
  </si>
  <si>
    <t>401-913-91-80-1</t>
  </si>
  <si>
    <t>401-913-91-80-2</t>
  </si>
  <si>
    <t>401-926-90</t>
  </si>
  <si>
    <t>401-926-90-0-0</t>
  </si>
  <si>
    <t>401-926-90-10-1</t>
  </si>
  <si>
    <t>401-FPF-01</t>
  </si>
  <si>
    <t>401-FPF-01-0-0</t>
  </si>
  <si>
    <t>410-014-FD</t>
  </si>
  <si>
    <t>410-014-FD-15-1</t>
  </si>
  <si>
    <t>410-014-FD-15-2</t>
  </si>
  <si>
    <t>410-014-FD-50-1</t>
  </si>
  <si>
    <t>410-014-FD-50-2</t>
  </si>
  <si>
    <t>410-014-FD-50-3</t>
  </si>
  <si>
    <t>410-014-FD-50-4</t>
  </si>
  <si>
    <t>410-014-FD-50-5</t>
  </si>
  <si>
    <t>Activation version Efel2 50.6</t>
  </si>
  <si>
    <t>410-014-FD-50-6</t>
  </si>
  <si>
    <t>410-014-FD-54-1</t>
  </si>
  <si>
    <t>410-014-FD-65-1</t>
  </si>
  <si>
    <t>410-103-FD</t>
  </si>
  <si>
    <t>410-103-FD-60-1</t>
  </si>
  <si>
    <t>410-103-FD-65-1</t>
  </si>
  <si>
    <t>410-103-FD-80-1</t>
  </si>
  <si>
    <t>410-110-79</t>
  </si>
  <si>
    <t>410-110-79-0-1</t>
  </si>
  <si>
    <t>410-110-79-0-2</t>
  </si>
  <si>
    <t>410-110-90</t>
  </si>
  <si>
    <t>410-110-90-0-0</t>
  </si>
  <si>
    <t>410-110-90-0-2</t>
  </si>
  <si>
    <t>410-110-90-10-1</t>
  </si>
  <si>
    <t>410-110-90-10-2</t>
  </si>
  <si>
    <t>410-110-90-19-1</t>
  </si>
  <si>
    <t>410-110-90-19-2</t>
  </si>
  <si>
    <t>410-110-FD</t>
  </si>
  <si>
    <t>410-110-FD-10-1</t>
  </si>
  <si>
    <t>410-113-FD</t>
  </si>
  <si>
    <t>410-113-FD-50-1</t>
  </si>
  <si>
    <t>410-113-FD-50-2</t>
  </si>
  <si>
    <t>410-113-FD-50-3</t>
  </si>
  <si>
    <t>Activation version Efel2 50.4</t>
  </si>
  <si>
    <t>410-113-FD-50-4</t>
  </si>
  <si>
    <t>410-113-FD-60-0</t>
  </si>
  <si>
    <t>410-123-FD</t>
  </si>
  <si>
    <t>410-123-FD-10-1</t>
  </si>
  <si>
    <t>410-123-FD-10-2</t>
  </si>
  <si>
    <t>410-123-FD-60-1</t>
  </si>
  <si>
    <t>Ré-activation de la version (80.2)</t>
  </si>
  <si>
    <t>410-123-FD-80-1</t>
  </si>
  <si>
    <t>410-123-FD-80-2</t>
  </si>
  <si>
    <t>410-123-FD-80-3</t>
  </si>
  <si>
    <t>410-123-FD-83-1</t>
  </si>
  <si>
    <t>410-124-FD</t>
  </si>
  <si>
    <t>410-124-FD-50-1</t>
  </si>
  <si>
    <t>410-124-FD-50-2</t>
  </si>
  <si>
    <t>410-124-FD-50-3</t>
  </si>
  <si>
    <t>410-124-FD-50-4</t>
  </si>
  <si>
    <t>410-158-85</t>
  </si>
  <si>
    <t>410-158-85-0-0</t>
  </si>
  <si>
    <t>410-158-85-0-2</t>
  </si>
  <si>
    <t>410-160-85</t>
  </si>
  <si>
    <t>410-160-85-0-0</t>
  </si>
  <si>
    <t>410-188-93</t>
  </si>
  <si>
    <t>410-188-93-0-0</t>
  </si>
  <si>
    <t>410-188-93-10-1</t>
  </si>
  <si>
    <t>410-195-94</t>
  </si>
  <si>
    <t>410-195-94-0-0</t>
  </si>
  <si>
    <t>410-195-94-0-2</t>
  </si>
  <si>
    <t>410-195-94-10-1</t>
  </si>
  <si>
    <t>410-195-94-10-2</t>
  </si>
  <si>
    <t>410-203-FD</t>
  </si>
  <si>
    <t>410-203-FD-10-1</t>
  </si>
  <si>
    <t>410-203-FD-10-2</t>
  </si>
  <si>
    <t>Activation de la nouvelle version 60.1</t>
  </si>
  <si>
    <t>410-203-FD-60-1</t>
  </si>
  <si>
    <t>410-203-FD-60-2</t>
  </si>
  <si>
    <t>410-205-93</t>
  </si>
  <si>
    <t>410-205-93-0-0</t>
  </si>
  <si>
    <t>410-205-93-10-1</t>
  </si>
  <si>
    <t>410-210-79</t>
  </si>
  <si>
    <t>410-210-79-0-0</t>
  </si>
  <si>
    <t>410-210-90</t>
  </si>
  <si>
    <t>410-210-90-0-0</t>
  </si>
  <si>
    <t>410-210-90-0-2</t>
  </si>
  <si>
    <t>410-210-90-10-1</t>
  </si>
  <si>
    <t>410-210-90-10-2</t>
  </si>
  <si>
    <t>410-210-90-8-2</t>
  </si>
  <si>
    <t>410-214-FD</t>
  </si>
  <si>
    <t>410-214-FD-60-1</t>
  </si>
  <si>
    <t>410-214-FD-60-2</t>
  </si>
  <si>
    <t>410-214-FD-60-3</t>
  </si>
  <si>
    <t>410-223-FD</t>
  </si>
  <si>
    <t>410-223-FD-60-1</t>
  </si>
  <si>
    <t>410-223-FD-60-2</t>
  </si>
  <si>
    <t>410-223-FD-60-3</t>
  </si>
  <si>
    <t>Version Efel2 60.3 désactivée temporairement pour réactiver la 60.1 à la demande du SCOS.  Cette version sera de nouveau activée en septembre 2021. Explication : Après discussion avec Alexis et Anne-Marie, il n'est pas du tout stratégique d'ouvrir le nouveau groupe (version EFeL2) du cours 410-223-FD (Approche-client) tout de suite. Comme il s'agit d'un cours dans lequel il faut créer des équipes, il faut attendre un moment de l'année où il y a un gros débit d'inscriptions.</t>
  </si>
  <si>
    <t>410-225-93</t>
  </si>
  <si>
    <t>410-225-93-0-0</t>
  </si>
  <si>
    <t>410-225-93-10-1</t>
  </si>
  <si>
    <t>410-233-FD</t>
  </si>
  <si>
    <t>410-233-FD-60-1</t>
  </si>
  <si>
    <t>410-233-FD-60-2</t>
  </si>
  <si>
    <t>410-233-FD-60-3</t>
  </si>
  <si>
    <t>410-233-FD-65-1</t>
  </si>
  <si>
    <t>410-235-93</t>
  </si>
  <si>
    <t>410-235-93-0-0</t>
  </si>
  <si>
    <t>410-235-93-10-1</t>
  </si>
  <si>
    <t>410-235-93-11-0</t>
  </si>
  <si>
    <t>410-245-93</t>
  </si>
  <si>
    <t>410-245-93-0-0</t>
  </si>
  <si>
    <t>410-245-93-10-1</t>
  </si>
  <si>
    <t>410-245-93-10-2</t>
  </si>
  <si>
    <t>410-255-93</t>
  </si>
  <si>
    <t>410-255-93-0-0</t>
  </si>
  <si>
    <t>410-255-93-10-1</t>
  </si>
  <si>
    <t>410-265-93</t>
  </si>
  <si>
    <t>410-265-93-0-0</t>
  </si>
  <si>
    <t>410-265-93-10-1</t>
  </si>
  <si>
    <t>410-275-93</t>
  </si>
  <si>
    <t>410-275-93-0-0</t>
  </si>
  <si>
    <t>410-275-93-10-1</t>
  </si>
  <si>
    <t>410-285-93</t>
  </si>
  <si>
    <t>410-285-93-0-0</t>
  </si>
  <si>
    <t>410-285-93-10-1</t>
  </si>
  <si>
    <t>410-295-93</t>
  </si>
  <si>
    <t>410-295-93-0-0</t>
  </si>
  <si>
    <t>410-295-93-10-1</t>
  </si>
  <si>
    <t>410-303-FD</t>
  </si>
  <si>
    <t>410-303-FD-60-1</t>
  </si>
  <si>
    <t>410-303-FD-60-2</t>
  </si>
  <si>
    <t>410-305-93</t>
  </si>
  <si>
    <t>410-305-93-0-0</t>
  </si>
  <si>
    <t>410-305-93-10-1</t>
  </si>
  <si>
    <t>410-314-FD</t>
  </si>
  <si>
    <t>410-314-FD-60-1</t>
  </si>
  <si>
    <t>410-314-FD-60-2</t>
  </si>
  <si>
    <t>Remplacé par la version 60.3</t>
  </si>
  <si>
    <t>410-314-FD-60-3</t>
  </si>
  <si>
    <t>410-314-FD-60-4</t>
  </si>
  <si>
    <t>410-315-93</t>
  </si>
  <si>
    <t>410-315-93-0-0</t>
  </si>
  <si>
    <t>410-315-93-10-1</t>
  </si>
  <si>
    <t>410-320-90</t>
  </si>
  <si>
    <t>410-320-90-0-0</t>
  </si>
  <si>
    <t>410-320-90-0-2</t>
  </si>
  <si>
    <t>410-320-90-10-1</t>
  </si>
  <si>
    <t>410-320-90-10-2</t>
  </si>
  <si>
    <t>410-320-FD</t>
  </si>
  <si>
    <t>410-320-FD-10-1</t>
  </si>
  <si>
    <t>Activation du cours 410-564-FD-60-01</t>
  </si>
  <si>
    <t>410-323-FD</t>
  </si>
  <si>
    <t>410-323-FD-10-1</t>
  </si>
  <si>
    <t>410-323-FD-60-1</t>
  </si>
  <si>
    <t>Activation version 60.2</t>
  </si>
  <si>
    <t>410-323-FD-60-2</t>
  </si>
  <si>
    <t>410-325-93</t>
  </si>
  <si>
    <t>410-325-93-0-0</t>
  </si>
  <si>
    <t>410-325-93-10-1</t>
  </si>
  <si>
    <t>410-335-93</t>
  </si>
  <si>
    <t>410-335-93-0-0</t>
  </si>
  <si>
    <t>410-335-93-1-0</t>
  </si>
  <si>
    <t>410-335-93-10-1</t>
  </si>
  <si>
    <t>410-335-93-11-1</t>
  </si>
  <si>
    <t>410-335-93-12-1</t>
  </si>
  <si>
    <t>410-335-93-2-0</t>
  </si>
  <si>
    <t>410-404-FD</t>
  </si>
  <si>
    <t>410-404-FD-60-1</t>
  </si>
  <si>
    <t>410-404-FD-60-2</t>
  </si>
  <si>
    <t>410-404-FD-60-3</t>
  </si>
  <si>
    <t>410-404-FD-60-4</t>
  </si>
  <si>
    <t>410-410-90</t>
  </si>
  <si>
    <t>410-410-90-0-0</t>
  </si>
  <si>
    <t>410-410-90-0-2</t>
  </si>
  <si>
    <t>410-410-90-10-1</t>
  </si>
  <si>
    <t>410-410-90-10-2</t>
  </si>
  <si>
    <t>410-410-FD</t>
  </si>
  <si>
    <t>410-410-FD-10-1</t>
  </si>
  <si>
    <t>Cours désuet, désactivé avec l'accord du SCOS</t>
  </si>
  <si>
    <t>410-413-FD</t>
  </si>
  <si>
    <t>410-413-FD-60-1</t>
  </si>
  <si>
    <t>410-413-FD-60-2</t>
  </si>
  <si>
    <t>410-415-90</t>
  </si>
  <si>
    <t>410-415-90-0-0</t>
  </si>
  <si>
    <t>410-415-90-0-2</t>
  </si>
  <si>
    <t>410-415-90-10-1</t>
  </si>
  <si>
    <t>410-415-90-10-2</t>
  </si>
  <si>
    <t>410-430-74</t>
  </si>
  <si>
    <t>410-430-74-0-0</t>
  </si>
  <si>
    <t>410-430-90</t>
  </si>
  <si>
    <t>410-430-90-0-0</t>
  </si>
  <si>
    <t>410-430-90-0-2</t>
  </si>
  <si>
    <t>410-430-90-0-3</t>
  </si>
  <si>
    <t>410-430-90-10-1</t>
  </si>
  <si>
    <t>410-430-90-10-2</t>
  </si>
  <si>
    <t>410-430-90-10-3</t>
  </si>
  <si>
    <t>410-430-90-19-1</t>
  </si>
  <si>
    <t>410-430-90-19-2</t>
  </si>
  <si>
    <t>410-430-90-19-3</t>
  </si>
  <si>
    <t>410-430-90-80-3</t>
  </si>
  <si>
    <t>410-430-FD</t>
  </si>
  <si>
    <t>410-430-FD-10-1</t>
  </si>
  <si>
    <t>410-430-FD-80-1</t>
  </si>
  <si>
    <t>410-443-JR</t>
  </si>
  <si>
    <t>410-443-JR-10-1</t>
  </si>
  <si>
    <t>410-473-JR</t>
  </si>
  <si>
    <t>410-473-JR-10-1</t>
  </si>
  <si>
    <t>410-483-JR</t>
  </si>
  <si>
    <t>410-483-JR-10-1</t>
  </si>
  <si>
    <t>410-501-90</t>
  </si>
  <si>
    <t>410-501-90-0-0</t>
  </si>
  <si>
    <t>410-501-90-0-2</t>
  </si>
  <si>
    <t>410-501-90-10-1</t>
  </si>
  <si>
    <t>410-501-90-10-2</t>
  </si>
  <si>
    <t>410-501-BA</t>
  </si>
  <si>
    <t>410-501-BA-10-1</t>
  </si>
  <si>
    <t>410-501-FD</t>
  </si>
  <si>
    <t>410-501-FD-10-1</t>
  </si>
  <si>
    <t>410-502-BA</t>
  </si>
  <si>
    <t>410-502-BA-10-1</t>
  </si>
  <si>
    <t>410-503-FD</t>
  </si>
  <si>
    <t>410-503-FD-60-1</t>
  </si>
  <si>
    <t>410-506-BA</t>
  </si>
  <si>
    <t>410-506-BA-10-1</t>
  </si>
  <si>
    <t>410-513-90</t>
  </si>
  <si>
    <t>410-513-90-0-0</t>
  </si>
  <si>
    <t>410-513-90-10-1</t>
  </si>
  <si>
    <t>410-513-FD</t>
  </si>
  <si>
    <t>410-513-FD-10-1</t>
  </si>
  <si>
    <t>Activation du cours remplaçant: 410-634-FD-60-01</t>
  </si>
  <si>
    <t>410-514-FD</t>
  </si>
  <si>
    <t>410-514-FD-60-1</t>
  </si>
  <si>
    <t>410-521-90</t>
  </si>
  <si>
    <t>410-521-90-0-0</t>
  </si>
  <si>
    <t>410-521-90-10-1</t>
  </si>
  <si>
    <t>410-521-FD</t>
  </si>
  <si>
    <t>410-521-FD-10-1</t>
  </si>
  <si>
    <t>Plus de matériel pour ce cours et fermé avec l'accord d' Alexis Thibault</t>
  </si>
  <si>
    <t>410-523-90</t>
  </si>
  <si>
    <t>410-523-90-0-0</t>
  </si>
  <si>
    <t>410-523-90-0-2</t>
  </si>
  <si>
    <t>410-523-90-10-1</t>
  </si>
  <si>
    <t>410-523-90-10-2</t>
  </si>
  <si>
    <t>410-523-FD</t>
  </si>
  <si>
    <t>410-523-FD-10-1</t>
  </si>
  <si>
    <t>410-524-FD</t>
  </si>
  <si>
    <t>410-524-FD-10-1</t>
  </si>
  <si>
    <t>410-524-FD-10-2</t>
  </si>
  <si>
    <t>410-524-FD-60-1</t>
  </si>
  <si>
    <t>410-526-90</t>
  </si>
  <si>
    <t>410-526-90-0-0</t>
  </si>
  <si>
    <t>410-526-90-10-1</t>
  </si>
  <si>
    <t>410-530-90</t>
  </si>
  <si>
    <t>410-530-90-0-0</t>
  </si>
  <si>
    <t>410-530-90-10-1</t>
  </si>
  <si>
    <t>410-533-FD</t>
  </si>
  <si>
    <t>410-533-FD-60-1</t>
  </si>
  <si>
    <t>Remplacé par la version (60.2)</t>
  </si>
  <si>
    <t>410-533-FD-60-2</t>
  </si>
  <si>
    <t>Activation version 60.3 Éfel2</t>
  </si>
  <si>
    <t>410-533-FD-60-3</t>
  </si>
  <si>
    <t>410-539-90</t>
  </si>
  <si>
    <t>410-539-90-0-0</t>
  </si>
  <si>
    <t>410-539-90-10-1</t>
  </si>
  <si>
    <t>410-540-79</t>
  </si>
  <si>
    <t>410-540-79-0-0</t>
  </si>
  <si>
    <t>410-540-90</t>
  </si>
  <si>
    <t>410-540-90-0-0</t>
  </si>
  <si>
    <t>410-540-90-0-2</t>
  </si>
  <si>
    <t>410-540-90-10-1</t>
  </si>
  <si>
    <t>410-540-90-10-2</t>
  </si>
  <si>
    <t>410-543-FD</t>
  </si>
  <si>
    <t>410-543-FD-60-1</t>
  </si>
  <si>
    <t>Activation version Éfel2 60.2</t>
  </si>
  <si>
    <t>410-543-FD-60-2</t>
  </si>
  <si>
    <t>410-550-90</t>
  </si>
  <si>
    <t>410-550-90-0-0</t>
  </si>
  <si>
    <t>410-550-90-0-2</t>
  </si>
  <si>
    <t>410-550-90-10-1</t>
  </si>
  <si>
    <t>410-550-90-10-2</t>
  </si>
  <si>
    <t>410-550-90-8-2</t>
  </si>
  <si>
    <t>410-550-FD</t>
  </si>
  <si>
    <t>410-550-FD-10-1</t>
  </si>
  <si>
    <t>Cours désuet désactivé avec l'accord d'Alexis</t>
  </si>
  <si>
    <t>410-551-FD</t>
  </si>
  <si>
    <t>410-551-FD-10-1</t>
  </si>
  <si>
    <t>410-553-90</t>
  </si>
  <si>
    <t>410-553-90-0-0</t>
  </si>
  <si>
    <t>410-553-90-10-1</t>
  </si>
  <si>
    <t>410-553-FD</t>
  </si>
  <si>
    <t>410-553-FD-60-1</t>
  </si>
  <si>
    <t>410-553-FD-60-2</t>
  </si>
  <si>
    <t>410-563-JR</t>
  </si>
  <si>
    <t>410-563-JR-10-1</t>
  </si>
  <si>
    <t>410-564-FD</t>
  </si>
  <si>
    <t>410-564-FD-60-1</t>
  </si>
  <si>
    <t>410-564-FD-60-2</t>
  </si>
  <si>
    <t>410-574-JR</t>
  </si>
  <si>
    <t>410-574-JR-10-1</t>
  </si>
  <si>
    <t>410-603-JR</t>
  </si>
  <si>
    <t>410-603-JR-10-1</t>
  </si>
  <si>
    <t>410-604-FD</t>
  </si>
  <si>
    <t>410-604-FD-60-1</t>
  </si>
  <si>
    <t>410-604-FD-60-2</t>
  </si>
  <si>
    <t>410-610-90</t>
  </si>
  <si>
    <t>410-610-90-0-0</t>
  </si>
  <si>
    <t>410-610-90-0-2</t>
  </si>
  <si>
    <t>410-610-90-10-1</t>
  </si>
  <si>
    <t>410-610-90-10-2</t>
  </si>
  <si>
    <t>410-610-FD</t>
  </si>
  <si>
    <t>410-610-FD-10-1</t>
  </si>
  <si>
    <t>Cours fermé par le tutorat le 16 mai 2018</t>
  </si>
  <si>
    <t>410-611-90</t>
  </si>
  <si>
    <t>410-611-90-0-0</t>
  </si>
  <si>
    <t>410-611-90-10-1</t>
  </si>
  <si>
    <t>410-611-90-10-2</t>
  </si>
  <si>
    <t>410-613-FD</t>
  </si>
  <si>
    <t>410-613-FD-60-1</t>
  </si>
  <si>
    <t>410-613-FD-60-2</t>
  </si>
  <si>
    <t>410-613-FD-60-3</t>
  </si>
  <si>
    <t>410-613-FD-60-4</t>
  </si>
  <si>
    <t>410-623-90</t>
  </si>
  <si>
    <t>410-623-90-0-0</t>
  </si>
  <si>
    <t>410-623-90-10-1</t>
  </si>
  <si>
    <t>410-623-FD</t>
  </si>
  <si>
    <t>410-623-FD-10-1</t>
  </si>
  <si>
    <t>Désactivé avec la demande Octopus 2912</t>
  </si>
  <si>
    <t>410-625-FD</t>
  </si>
  <si>
    <t>410-625-FD-60-1</t>
  </si>
  <si>
    <t>410-625-FD-60-2</t>
  </si>
  <si>
    <t>410-625-FD-60-3</t>
  </si>
  <si>
    <t>410-625-FD-60-4</t>
  </si>
  <si>
    <t>410-634-FD</t>
  </si>
  <si>
    <t>410-634-FD-60-1</t>
  </si>
  <si>
    <t>410-634-FD-60-2</t>
  </si>
  <si>
    <t>410-634-FE</t>
  </si>
  <si>
    <t>410-634-FE-10-1</t>
  </si>
  <si>
    <t>410-640-90</t>
  </si>
  <si>
    <t>410-640-90-0-0</t>
  </si>
  <si>
    <t>410-640-90-10-1</t>
  </si>
  <si>
    <t>410-640-90-10-2</t>
  </si>
  <si>
    <t>410-640-FD</t>
  </si>
  <si>
    <t>410-640-FD-10-1</t>
  </si>
  <si>
    <t>410-644-FD</t>
  </si>
  <si>
    <t>410-644-FD-60-1</t>
  </si>
  <si>
    <t>non offert au CàD</t>
  </si>
  <si>
    <t>410-644-FD-70-1</t>
  </si>
  <si>
    <t>410-644-FD-70-2</t>
  </si>
  <si>
    <t>410-654-FD</t>
  </si>
  <si>
    <t>410-654-FD-60-1</t>
  </si>
  <si>
    <t>410-664-FD</t>
  </si>
  <si>
    <t>410-664-FD-60-1</t>
  </si>
  <si>
    <t>410-664-FD-60-2</t>
  </si>
  <si>
    <t>410-681-90</t>
  </si>
  <si>
    <t>410-681-90-0-0</t>
  </si>
  <si>
    <t>410-681-90-10-1</t>
  </si>
  <si>
    <t>410-681-FD</t>
  </si>
  <si>
    <t>410-681-FD-10-1</t>
  </si>
  <si>
    <t>410-683-90</t>
  </si>
  <si>
    <t>410-683-90-0-0</t>
  </si>
  <si>
    <t>410-683-90-10-1</t>
  </si>
  <si>
    <t>410-683-FD</t>
  </si>
  <si>
    <t>410-683-FD-10-1</t>
  </si>
  <si>
    <t>410-718-88</t>
  </si>
  <si>
    <t>410-718-88-99-0</t>
  </si>
  <si>
    <t>410-819-91</t>
  </si>
  <si>
    <t>410-819-91-0-0</t>
  </si>
  <si>
    <t>410-819-91-10-1</t>
  </si>
  <si>
    <t>410-819-91-10-2</t>
  </si>
  <si>
    <t>410-820-91</t>
  </si>
  <si>
    <t>410-820-91-0-0</t>
  </si>
  <si>
    <t>410-820-91-10-1</t>
  </si>
  <si>
    <t>410-821-91</t>
  </si>
  <si>
    <t>410-821-91-0-0</t>
  </si>
  <si>
    <t>410-821-91-10-1</t>
  </si>
  <si>
    <t>410-822-91</t>
  </si>
  <si>
    <t>410-822-91-0-2</t>
  </si>
  <si>
    <t>410-822-91-1-0</t>
  </si>
  <si>
    <t>410-822-91-10-1</t>
  </si>
  <si>
    <t>410-822-91-2-0</t>
  </si>
  <si>
    <t>410-822-91-5-0</t>
  </si>
  <si>
    <t>410-822-91-6-0</t>
  </si>
  <si>
    <t>410-822-91-7-2</t>
  </si>
  <si>
    <t>410-823-91</t>
  </si>
  <si>
    <t>410-823-91-0-0</t>
  </si>
  <si>
    <t>410-823-91-10-1</t>
  </si>
  <si>
    <t>410-824-91</t>
  </si>
  <si>
    <t>410-824-91-0-0</t>
  </si>
  <si>
    <t>410-824-91-10-1</t>
  </si>
  <si>
    <t>410-825-91</t>
  </si>
  <si>
    <t>410-825-91-0-0</t>
  </si>
  <si>
    <t>410-825-91-10-1</t>
  </si>
  <si>
    <t>410-826-91</t>
  </si>
  <si>
    <t>410-826-91-0-0</t>
  </si>
  <si>
    <t>410-826-91-10-1</t>
  </si>
  <si>
    <t>410-827-91</t>
  </si>
  <si>
    <t>410-827-91-0-0</t>
  </si>
  <si>
    <t>410-827-91-10-1</t>
  </si>
  <si>
    <t>410-828-91</t>
  </si>
  <si>
    <t>410-828-91-0-0</t>
  </si>
  <si>
    <t>410-828-91-10-1</t>
  </si>
  <si>
    <t>410-829-91</t>
  </si>
  <si>
    <t>410-829-91-0-0</t>
  </si>
  <si>
    <t>410-829-91-10-1</t>
  </si>
  <si>
    <t>410-830-91</t>
  </si>
  <si>
    <t>410-830-91-0-0</t>
  </si>
  <si>
    <t>410-830-91-10-1</t>
  </si>
  <si>
    <t>410-831-91</t>
  </si>
  <si>
    <t>410-831-91-0-0</t>
  </si>
  <si>
    <t>410-831-91-10-1</t>
  </si>
  <si>
    <t>410-832-91</t>
  </si>
  <si>
    <t>410-832-91-0-0</t>
  </si>
  <si>
    <t>410-832-91-10-1</t>
  </si>
  <si>
    <t>410-833-91</t>
  </si>
  <si>
    <t>410-833-91-0-0</t>
  </si>
  <si>
    <t>410-833-91-10-1</t>
  </si>
  <si>
    <t>410-834-91</t>
  </si>
  <si>
    <t>410-834-91-0-0</t>
  </si>
  <si>
    <t>410-834-91-10-1</t>
  </si>
  <si>
    <t>410-938-90</t>
  </si>
  <si>
    <t>410-938-90-0-0</t>
  </si>
  <si>
    <t>410-938-90-10-1</t>
  </si>
  <si>
    <t>410-938-FD</t>
  </si>
  <si>
    <t>410-938-FD-10-1</t>
  </si>
  <si>
    <t>410-942-90</t>
  </si>
  <si>
    <t>410-942-90-0-0</t>
  </si>
  <si>
    <t>410-942-90-10-1</t>
  </si>
  <si>
    <t>410-942-90-10-2</t>
  </si>
  <si>
    <t>410-942-FD</t>
  </si>
  <si>
    <t>410-942-FD-10-1</t>
  </si>
  <si>
    <t>Activation version Efel2 10.2</t>
  </si>
  <si>
    <t>410-942-FD-10-2</t>
  </si>
  <si>
    <t>Activation du cours 410-503-FD-60-01 en remplacement de ce cours.</t>
  </si>
  <si>
    <t>410-F19-FD</t>
  </si>
  <si>
    <t>410-F19-FD-10-1</t>
  </si>
  <si>
    <t>410-F19-FD-11-1</t>
  </si>
  <si>
    <t>410-F20-FD</t>
  </si>
  <si>
    <t>410-F20-FD-10-1</t>
  </si>
  <si>
    <t>410-F20-FD-11-1</t>
  </si>
  <si>
    <t>410-F21-FD</t>
  </si>
  <si>
    <t>410-F21-FD-10-1</t>
  </si>
  <si>
    <t>410-F21-FD-11-1</t>
  </si>
  <si>
    <t>410-F21-FD-60-1</t>
  </si>
  <si>
    <t>410-F22-FD</t>
  </si>
  <si>
    <t>410-F22-FD-10-1</t>
  </si>
  <si>
    <t>410-F23-FD</t>
  </si>
  <si>
    <t>410-F23-FD-70-1</t>
  </si>
  <si>
    <t>410-F24-FD</t>
  </si>
  <si>
    <t>410-F24-FD-10-1</t>
  </si>
  <si>
    <t>410-F24-FD-10-2</t>
  </si>
  <si>
    <t>410-F24-FD-11-1</t>
  </si>
  <si>
    <t>410-FPF-05</t>
  </si>
  <si>
    <t>410-FPF-05-0-0</t>
  </si>
  <si>
    <t>410-FPF-FD</t>
  </si>
  <si>
    <t>410-FPF-FD-10-1</t>
  </si>
  <si>
    <t>410-FPF-FD-10-2</t>
  </si>
  <si>
    <t>410-FPF-FD-11-1</t>
  </si>
  <si>
    <t>410-FPF-FD-11-2</t>
  </si>
  <si>
    <t>410-FPH-FD</t>
  </si>
  <si>
    <t>410-FPH-FD-10-1</t>
  </si>
  <si>
    <t>410-FPH-FD-11-1</t>
  </si>
  <si>
    <t>410-PHB-JQ</t>
  </si>
  <si>
    <t>410-PHB-JQ-10-1</t>
  </si>
  <si>
    <t>412-101-87</t>
  </si>
  <si>
    <t>412-101-87-0-0</t>
  </si>
  <si>
    <t>412-101-87-0-2</t>
  </si>
  <si>
    <t>412-111-89</t>
  </si>
  <si>
    <t>412-111-89-0-0</t>
  </si>
  <si>
    <t>412-201-87</t>
  </si>
  <si>
    <t>412-201-87-0-0</t>
  </si>
  <si>
    <t>412-305-89</t>
  </si>
  <si>
    <t>412-305-89-0-0</t>
  </si>
  <si>
    <t>412-305-89-10-1</t>
  </si>
  <si>
    <t>412-763-RL</t>
  </si>
  <si>
    <t>412-763-RL-10-1</t>
  </si>
  <si>
    <t>412-763-RL-11-1</t>
  </si>
  <si>
    <t>415-000-00</t>
  </si>
  <si>
    <t>415-000-00-10-0</t>
  </si>
  <si>
    <t>415-759-89</t>
  </si>
  <si>
    <t>415-759-89-10-1</t>
  </si>
  <si>
    <t>415-771-87</t>
  </si>
  <si>
    <t>415-771-87-10-1</t>
  </si>
  <si>
    <t>415-772-94</t>
  </si>
  <si>
    <t>415-772-94-10-1</t>
  </si>
  <si>
    <t>415-774-87</t>
  </si>
  <si>
    <t>415-774-87-10-1</t>
  </si>
  <si>
    <t>415-779-94</t>
  </si>
  <si>
    <t>415-779-94-10-1</t>
  </si>
  <si>
    <t>415-780-94</t>
  </si>
  <si>
    <t>415-780-94-10-1</t>
  </si>
  <si>
    <t>415-999-99</t>
  </si>
  <si>
    <t>415-999-99-10-0</t>
  </si>
  <si>
    <t>.</t>
  </si>
  <si>
    <t>420-104-FD</t>
  </si>
  <si>
    <t>420-104-FD-60-1</t>
  </si>
  <si>
    <t>420-104-FD-60-2</t>
  </si>
  <si>
    <t>420-104-FD-60-3</t>
  </si>
  <si>
    <t>Activation de la nouvelle version 60.4</t>
  </si>
  <si>
    <t>420-104-FD-60-4</t>
  </si>
  <si>
    <t>Activation de la version 60.5</t>
  </si>
  <si>
    <t>420-104-FD-60-5</t>
  </si>
  <si>
    <t>420-104-FD-63-1</t>
  </si>
  <si>
    <t>420-104-FD-63-2</t>
  </si>
  <si>
    <t>420-105-FD</t>
  </si>
  <si>
    <t>420-105-FD-60-1</t>
  </si>
  <si>
    <t>420-105-FD-60-2</t>
  </si>
  <si>
    <t>420-105-FD-60-3</t>
  </si>
  <si>
    <t>activation de la nouvelle version 60.4</t>
  </si>
  <si>
    <t>420-105-FD-60-4</t>
  </si>
  <si>
    <t>Activation de la version 60.5 du cours</t>
  </si>
  <si>
    <t>420-105-FD-60-5</t>
  </si>
  <si>
    <t>420-105-FD-63-1</t>
  </si>
  <si>
    <t>420-105-FD-63-2</t>
  </si>
  <si>
    <t>420-122-84</t>
  </si>
  <si>
    <t>420-122-84-0-0</t>
  </si>
  <si>
    <t>420-904-85</t>
  </si>
  <si>
    <t>420-904-85-0-0</t>
  </si>
  <si>
    <t>420-906-90</t>
  </si>
  <si>
    <t>420-906-90-0-0</t>
  </si>
  <si>
    <t>420-906-90-0-2</t>
  </si>
  <si>
    <t>420-906-90-0-3</t>
  </si>
  <si>
    <t>420-906-90-10-1</t>
  </si>
  <si>
    <t>420-906-90-10-2</t>
  </si>
  <si>
    <t>420-906-90-10-3</t>
  </si>
  <si>
    <t>420-906-90-80-3</t>
  </si>
  <si>
    <t>420-971-91</t>
  </si>
  <si>
    <t>420-971-91-0-0</t>
  </si>
  <si>
    <t>420-971-91-0-2</t>
  </si>
  <si>
    <t>420-972-91</t>
  </si>
  <si>
    <t>420-972-91-0-0</t>
  </si>
  <si>
    <t>420-972-91-10-1</t>
  </si>
  <si>
    <t>420-972-91-60-1</t>
  </si>
  <si>
    <t>420-972-91-60-2</t>
  </si>
  <si>
    <t>420-981-91</t>
  </si>
  <si>
    <t>420-981-91-0-0</t>
  </si>
  <si>
    <t>420-984-91</t>
  </si>
  <si>
    <t>420-984-91-0-0</t>
  </si>
  <si>
    <t>420-984-91-10-1</t>
  </si>
  <si>
    <t>420-984-91-10-2</t>
  </si>
  <si>
    <t>420-F16-FD</t>
  </si>
  <si>
    <t>420-F16-FD-60-1</t>
  </si>
  <si>
    <t>420-F16-FD-60-2</t>
  </si>
  <si>
    <t>504-FPF-03</t>
  </si>
  <si>
    <t>504-FPF-03-0-0</t>
  </si>
  <si>
    <t>504-FPF-03-10-1</t>
  </si>
  <si>
    <t>504-FPG-03</t>
  </si>
  <si>
    <t>504-FPG-03-0-0</t>
  </si>
  <si>
    <t>504-FPG-03-10-1</t>
  </si>
  <si>
    <t>504-FPG-03-10-2</t>
  </si>
  <si>
    <t>504-FPG-03-80-1</t>
  </si>
  <si>
    <t>504-FPG-03-80-2</t>
  </si>
  <si>
    <t>504-FPG-03-80-3</t>
  </si>
  <si>
    <t>Activation version Efel2 80.4</t>
  </si>
  <si>
    <t>504-FPG-03-80-4</t>
  </si>
  <si>
    <t>504-FPH-03</t>
  </si>
  <si>
    <t>504-FPH-03-0-0</t>
  </si>
  <si>
    <t>504-FPH-03-10-1</t>
  </si>
  <si>
    <t>504-FPH-03-10-2</t>
  </si>
  <si>
    <t>504-FPH-03-10-3</t>
  </si>
  <si>
    <t>504-FPH-03-10-4</t>
  </si>
  <si>
    <t>504-FPH-03-11-1</t>
  </si>
  <si>
    <t>504-FPH-03-11-2</t>
  </si>
  <si>
    <t>504-FPH-03-11-3</t>
  </si>
  <si>
    <t>504-FPH-03-12-1</t>
  </si>
  <si>
    <t>504-FPH-03-13-1</t>
  </si>
  <si>
    <t>504-FPH-03-19-1</t>
  </si>
  <si>
    <t>504-FPH-03-60-1</t>
  </si>
  <si>
    <t>504-FPH-03-60-2</t>
  </si>
  <si>
    <t>504-FPH-03-65-1</t>
  </si>
  <si>
    <t>504-FPH-03-65-2</t>
  </si>
  <si>
    <t>Remplacé par la version (65.3)</t>
  </si>
  <si>
    <t>504-FPH-03-65-3</t>
  </si>
  <si>
    <t>511-904-89</t>
  </si>
  <si>
    <t>511-904-89-0-0</t>
  </si>
  <si>
    <t>589-101-88</t>
  </si>
  <si>
    <t>589-101-88-0-0</t>
  </si>
  <si>
    <t>601-001-03</t>
  </si>
  <si>
    <t>601-001-03-0-0</t>
  </si>
  <si>
    <t>601-001-03-10-1</t>
  </si>
  <si>
    <t>601-001-03-19-1</t>
  </si>
  <si>
    <t>601-004-50</t>
  </si>
  <si>
    <t>601-004-50-60-1</t>
  </si>
  <si>
    <t>601-004-50-64-1</t>
  </si>
  <si>
    <t>601-004-50-64-2</t>
  </si>
  <si>
    <t>601-013-50</t>
  </si>
  <si>
    <t>601-013-50-60-1</t>
  </si>
  <si>
    <t>Bonjour,  En référence à la lettre envoyée le 21 septembre 2018, concernant le nouveau cahier Activités de mise à niveau et activités favorisant la réussite. Les anciens cours de mise à niveau ont été fermés. Je vous transfère à l'équipe Affaires-collegiales@education.gouv.qc.ca qui pourra vous aider.   Merci   Alexandre Carignan Équipe Socrate Système de gestion des données d'élèves du collégial</t>
  </si>
  <si>
    <t>601-013-50-66-1</t>
  </si>
  <si>
    <t>Bonjour,  En référence à la lettre envoyée le 21 septembre 2018, concernant le nouveau cahier Activités de mise à niveau et activités favorisant la réussite. Les anciens cours de mise à niveau ont été fermés. Je vous transfère à l'équipe Affaires-collegiales@education.gouv.qc.ca qui pourra vous aider.  Merci   Alexandre Carignan Équipe Socrate Système de gestion des données d'élèves du collégial</t>
  </si>
  <si>
    <t>601-013-FD</t>
  </si>
  <si>
    <t>601-013-FD-60-1</t>
  </si>
  <si>
    <t>601-013-FD-60-2</t>
  </si>
  <si>
    <t>601-013-FD-66-1</t>
  </si>
  <si>
    <t>601-101-04</t>
  </si>
  <si>
    <t>601-101-04-0-0</t>
  </si>
  <si>
    <t>601-101-04-0-2</t>
  </si>
  <si>
    <t>601-101-04-1-0</t>
  </si>
  <si>
    <t>601-101-04-10-1</t>
  </si>
  <si>
    <t>601-101-04-10-2</t>
  </si>
  <si>
    <t>601-101-04-11-0</t>
  </si>
  <si>
    <t>601-101-04-14-1</t>
  </si>
  <si>
    <t>601-101-04-19-1</t>
  </si>
  <si>
    <t>601-101-04-19-2</t>
  </si>
  <si>
    <t>601-101-04-50-1</t>
  </si>
  <si>
    <t>601-101-04-60-1</t>
  </si>
  <si>
    <t>601-101-04-64-1</t>
  </si>
  <si>
    <t>601-101-04-7-2</t>
  </si>
  <si>
    <t>601-101-04-80-1</t>
  </si>
  <si>
    <t>601-101-04-80-2</t>
  </si>
  <si>
    <t>601-101-04-84-1</t>
  </si>
  <si>
    <t>601-101-04-9-0</t>
  </si>
  <si>
    <t>601-101-MQ</t>
  </si>
  <si>
    <t>601-101-MQ-60-1</t>
  </si>
  <si>
    <t>601-101-MQ-60-2</t>
  </si>
  <si>
    <t>601-101-MQ-60-3</t>
  </si>
  <si>
    <t>Cette version devait être utilisée dans le cadre du projet Éfel2 mais sera finalement remplacée par la version 60.4 qui va sortir sous peu après un travail de refonte.</t>
  </si>
  <si>
    <t>601-101-MQ-60-4</t>
  </si>
  <si>
    <t>601-101-MQ-64-1</t>
  </si>
  <si>
    <t>Remplacé par la version (64.2)</t>
  </si>
  <si>
    <t>601-101-MQ-64-2</t>
  </si>
  <si>
    <t>Activation de la version 64.4</t>
  </si>
  <si>
    <t>601-101-MQ-64-3</t>
  </si>
  <si>
    <t>Cette version devait être utilisée dans le cadre du projet Éfel2 mais sera finalement remplacée par la version 64.4 qui va sortir sous peu après un travail de refonte.</t>
  </si>
  <si>
    <t>601-101-MQ-64-4</t>
  </si>
  <si>
    <t>Désactivation à la demande du SCOS (plus de tutorat enrichi pour les cours de littérature)</t>
  </si>
  <si>
    <t>601-102-04</t>
  </si>
  <si>
    <t>601-102-04-0-0</t>
  </si>
  <si>
    <t>601-102-04-10-1</t>
  </si>
  <si>
    <t>601-102-04-10-2</t>
  </si>
  <si>
    <t>601-102-04-14-1</t>
  </si>
  <si>
    <t>601-102-04-19-2</t>
  </si>
  <si>
    <t>601-102-04-60-1</t>
  </si>
  <si>
    <t>601-102-04-64-1</t>
  </si>
  <si>
    <t>601-102-MQ</t>
  </si>
  <si>
    <t>601-102-MQ-60-1</t>
  </si>
  <si>
    <t>601-102-MQ-60-2</t>
  </si>
  <si>
    <t>601-102-MQ-60-3</t>
  </si>
  <si>
    <t>601-102-MQ-60-4</t>
  </si>
  <si>
    <t>601-102-MQ-60-5</t>
  </si>
  <si>
    <t>601-102-MQ-64-1</t>
  </si>
  <si>
    <t>601-102-MQ-64-2</t>
  </si>
  <si>
    <t>601-102-MQ-64-3</t>
  </si>
  <si>
    <t>601-102-MQ-64-4</t>
  </si>
  <si>
    <t>601-103-04</t>
  </si>
  <si>
    <t>601-103-04-0-0</t>
  </si>
  <si>
    <t>601-103-04-0-2</t>
  </si>
  <si>
    <t>601-103-04-1-0</t>
  </si>
  <si>
    <t>601-103-04-1-2</t>
  </si>
  <si>
    <t>601-103-04-10-1</t>
  </si>
  <si>
    <t>601-103-04-10-2</t>
  </si>
  <si>
    <t>601-103-04-14-1</t>
  </si>
  <si>
    <t>601-103-04-19-1</t>
  </si>
  <si>
    <t>601-103-04-19-2</t>
  </si>
  <si>
    <t>601-103-04-50-1</t>
  </si>
  <si>
    <t>601-103-04-50-2</t>
  </si>
  <si>
    <t>601-103-04-50-3</t>
  </si>
  <si>
    <t>601-103-04-59-1</t>
  </si>
  <si>
    <t>601-103-04-59-2</t>
  </si>
  <si>
    <t>601-103-04-6-2</t>
  </si>
  <si>
    <t>601-103-04-60-1</t>
  </si>
  <si>
    <t>601-103-04-63-1</t>
  </si>
  <si>
    <t>601-103-04-64-1</t>
  </si>
  <si>
    <t>601-103-04-7-2</t>
  </si>
  <si>
    <t>601-103-04-80-2</t>
  </si>
  <si>
    <t>601-103-04-84-1</t>
  </si>
  <si>
    <t>601-103-85</t>
  </si>
  <si>
    <t>601-103-85-0-0</t>
  </si>
  <si>
    <t>601-103-85-10-1</t>
  </si>
  <si>
    <t>601-103-MQ</t>
  </si>
  <si>
    <t>601-103-MQ-60-1</t>
  </si>
  <si>
    <t>601-103-MQ-60-2</t>
  </si>
  <si>
    <t>601-103-MQ-64-1</t>
  </si>
  <si>
    <t>Activation version Efel2 64.2</t>
  </si>
  <si>
    <t>601-103-MQ-64-2</t>
  </si>
  <si>
    <t>601-111-85</t>
  </si>
  <si>
    <t>601-111-85-0-0</t>
  </si>
  <si>
    <t>601-111-85-0-2</t>
  </si>
  <si>
    <t>601-111-85-10-1</t>
  </si>
  <si>
    <t>601-111-85-10-2</t>
  </si>
  <si>
    <t>601-302-85</t>
  </si>
  <si>
    <t>601-302-85-0-1</t>
  </si>
  <si>
    <t>601-302-85-0-2</t>
  </si>
  <si>
    <t>601-302-85-10-1</t>
  </si>
  <si>
    <t>601-302-85-10-2</t>
  </si>
  <si>
    <t>601-303-85</t>
  </si>
  <si>
    <t>601-303-85-0-1</t>
  </si>
  <si>
    <t>601-303-85-0-2</t>
  </si>
  <si>
    <t>601-303-85-0-3</t>
  </si>
  <si>
    <t>601-303-85-10-1</t>
  </si>
  <si>
    <t>601-303-85-10-2</t>
  </si>
  <si>
    <t>601-303-85-10-3</t>
  </si>
  <si>
    <t>601-904-85</t>
  </si>
  <si>
    <t>601-904-85-0-0</t>
  </si>
  <si>
    <t>601-904-85-10-1</t>
  </si>
  <si>
    <t>601-911-76</t>
  </si>
  <si>
    <t>601-911-76-0-0</t>
  </si>
  <si>
    <t>601-911-76-0-2</t>
  </si>
  <si>
    <t>601-911-76-10-1</t>
  </si>
  <si>
    <t>601-911-76-10-2</t>
  </si>
  <si>
    <t>601-924-67</t>
  </si>
  <si>
    <t>601-924-67-0-0</t>
  </si>
  <si>
    <t>601-935-85</t>
  </si>
  <si>
    <t>601-935-85-0-0</t>
  </si>
  <si>
    <t>601-935-85-10-1</t>
  </si>
  <si>
    <t>601-EJL-04</t>
  </si>
  <si>
    <t>601-EJL-04-10-1</t>
  </si>
  <si>
    <t>601-FNA-04</t>
  </si>
  <si>
    <t>601-FNA-04-10-1</t>
  </si>
  <si>
    <t>601-FNF-03</t>
  </si>
  <si>
    <t>601-FNF-03-10-1</t>
  </si>
  <si>
    <t>601-FPA-FD</t>
  </si>
  <si>
    <t>601-FPA-FD-60-1</t>
  </si>
  <si>
    <t>601-FPA-FD-60-2</t>
  </si>
  <si>
    <t>réactivation pour inscription d'une étudiante avec handicap auditif à la version 2. Désactivation du cours  après l'inscription</t>
  </si>
  <si>
    <t>601-FPA-FD-60-3</t>
  </si>
  <si>
    <t>601-FPA-FD-60-4</t>
  </si>
  <si>
    <t>601-FPB-FD</t>
  </si>
  <si>
    <t>601-FPB-FD-60-1</t>
  </si>
  <si>
    <t>601-FPB-FD-60-2</t>
  </si>
  <si>
    <t>601-FPB-FD-60-3</t>
  </si>
  <si>
    <t>601-FPB-FD-60-4</t>
  </si>
  <si>
    <t>601-FPC-FD</t>
  </si>
  <si>
    <t>601-FPC-FD-60-1</t>
  </si>
  <si>
    <t>601-FPC-FD-60-2</t>
  </si>
  <si>
    <t>601-FPC-FD-60-3</t>
  </si>
  <si>
    <t>601-FPC-FD-60-4</t>
  </si>
  <si>
    <t>601-FPF-04</t>
  </si>
  <si>
    <t>601-FPF-04-0-0</t>
  </si>
  <si>
    <t>601-FPF-04-0-2</t>
  </si>
  <si>
    <t>601-FPF-04-10-1</t>
  </si>
  <si>
    <t>601-FPF-04-10-2</t>
  </si>
  <si>
    <t>601-FPF-04-10-3</t>
  </si>
  <si>
    <t>601-FPF-04-19-1</t>
  </si>
  <si>
    <t>601-FPF-04-19-2</t>
  </si>
  <si>
    <t>601-FPF-04-19-3</t>
  </si>
  <si>
    <t>601-FPF-04-7-2</t>
  </si>
  <si>
    <t>601-FPF-04-80-1</t>
  </si>
  <si>
    <t>601-FPF-04-80-2</t>
  </si>
  <si>
    <t>601-FPF-04-80-3</t>
  </si>
  <si>
    <t>601-FPG-FD</t>
  </si>
  <si>
    <t>601-FPG-FD-10-1</t>
  </si>
  <si>
    <t>601-FPG-FD-80-1</t>
  </si>
  <si>
    <t>601-FPH-04</t>
  </si>
  <si>
    <t>601-FPH-04-10-1</t>
  </si>
  <si>
    <t>601-FPH-04-10-2</t>
  </si>
  <si>
    <t>601-FPH-04-19-1</t>
  </si>
  <si>
    <t>601-FPH-04-19-2</t>
  </si>
  <si>
    <t>601-FPH-04-80-1</t>
  </si>
  <si>
    <t>601-FPH-04-80-2</t>
  </si>
  <si>
    <t>601-TES-T1</t>
  </si>
  <si>
    <t>601-TES-T1-10-1</t>
  </si>
  <si>
    <t>602-101-03</t>
  </si>
  <si>
    <t>602-101-03-0-0</t>
  </si>
  <si>
    <t>602-101-03-10-1</t>
  </si>
  <si>
    <t>602-101-03-10-2</t>
  </si>
  <si>
    <t>602-101-03-15-1</t>
  </si>
  <si>
    <t>602-101-MQ</t>
  </si>
  <si>
    <t>602-101-MQ-15-1</t>
  </si>
  <si>
    <t>602-101-MQ-65-1</t>
  </si>
  <si>
    <t>602-101-MQ-65-2</t>
  </si>
  <si>
    <t>602-101-MQ-65-3</t>
  </si>
  <si>
    <t>602-102-MQ</t>
  </si>
  <si>
    <t>602-102-MQ-65-1</t>
  </si>
  <si>
    <t>602-SFQ-FD</t>
  </si>
  <si>
    <t>602-SFQ-FD-65-1</t>
  </si>
  <si>
    <t>602-SFR-FD</t>
  </si>
  <si>
    <t>602-SFR-FD-65-1</t>
  </si>
  <si>
    <t>602-TST-MQ</t>
  </si>
  <si>
    <t>602-TST-MQ-10-1</t>
  </si>
  <si>
    <t>603-101-MQ</t>
  </si>
  <si>
    <t>603-101-MQ-55-1</t>
  </si>
  <si>
    <t>603-101-MQ-65-1</t>
  </si>
  <si>
    <t>603-102-MQ</t>
  </si>
  <si>
    <t>603-102-MQ-65-1</t>
  </si>
  <si>
    <t>En attente de la version 2. MR 2016-06-14</t>
  </si>
  <si>
    <t>603-102-MQ-65-2</t>
  </si>
  <si>
    <t>Activation version Efel2 65.3</t>
  </si>
  <si>
    <t>603-102-MQ-65-3</t>
  </si>
  <si>
    <t>603-103-MQ</t>
  </si>
  <si>
    <t>603-103-MQ-65-1</t>
  </si>
  <si>
    <t>Activation de la nouvelle version 65.2</t>
  </si>
  <si>
    <t>603-103-MQ-65-2</t>
  </si>
  <si>
    <t>603-103-MQ-65-3</t>
  </si>
  <si>
    <t>603-EAP-FD</t>
  </si>
  <si>
    <t>603-EAP-FD-65-1</t>
  </si>
  <si>
    <t>Réactivation, pour permettre la création d'un groupe pour tutorat afin d'alléger tutrice de l'unique groupe en version 1. Inactivé car activation de la version 60.2</t>
  </si>
  <si>
    <t>603-EAP-FD-65-2</t>
  </si>
  <si>
    <t>604-001-03</t>
  </si>
  <si>
    <t>604-001-03-0-0</t>
  </si>
  <si>
    <t>604-001-03-10-1</t>
  </si>
  <si>
    <t>604-001-50</t>
  </si>
  <si>
    <t>604-001-50-64-1</t>
  </si>
  <si>
    <t>604-002-50</t>
  </si>
  <si>
    <t>604-002-50-64-1</t>
  </si>
  <si>
    <t>604-002-FD</t>
  </si>
  <si>
    <t>604-002-FD-60-1</t>
  </si>
  <si>
    <t>604-002-FD-64-1</t>
  </si>
  <si>
    <t>Cours remplacé par la version 60.1</t>
  </si>
  <si>
    <t>604-100-03</t>
  </si>
  <si>
    <t>604-100-03-0-0</t>
  </si>
  <si>
    <t>604-100-03-10-1</t>
  </si>
  <si>
    <t>604-100-03-10-2</t>
  </si>
  <si>
    <t>604-100-03-10-3</t>
  </si>
  <si>
    <t>604-100-03-19-1</t>
  </si>
  <si>
    <t>604-100-03-50-1</t>
  </si>
  <si>
    <t>604-100-03-50-2</t>
  </si>
  <si>
    <t>604-100-MQ</t>
  </si>
  <si>
    <t>604-100-MQ-60-1</t>
  </si>
  <si>
    <t>604-100-MQ-60-2</t>
  </si>
  <si>
    <t>604-101-03</t>
  </si>
  <si>
    <t>604-101-03-0-0</t>
  </si>
  <si>
    <t>604-101-03-1-0</t>
  </si>
  <si>
    <t>604-101-03-10-1</t>
  </si>
  <si>
    <t>604-101-03-10-2</t>
  </si>
  <si>
    <t>604-101-03-10-3</t>
  </si>
  <si>
    <t>604-101-03-19-1</t>
  </si>
  <si>
    <t>604-101-03-19-2</t>
  </si>
  <si>
    <t>604-101-03-50-1</t>
  </si>
  <si>
    <t>604-101-03-50-2</t>
  </si>
  <si>
    <t>604-101-03-50-3</t>
  </si>
  <si>
    <t>604-101-03-59-1</t>
  </si>
  <si>
    <t>604-101-MQ</t>
  </si>
  <si>
    <t>604-101-MQ-60-1</t>
  </si>
  <si>
    <t>604-101-MQ-60-2</t>
  </si>
  <si>
    <t>604-102-03</t>
  </si>
  <si>
    <t>604-102-03-0-0</t>
  </si>
  <si>
    <t>604-102-03-10-1</t>
  </si>
  <si>
    <t>604-102-03-19-1</t>
  </si>
  <si>
    <t>604-102-MQ</t>
  </si>
  <si>
    <t>604-102-MQ-60-1</t>
  </si>
  <si>
    <t>604-102-MQ-60-2</t>
  </si>
  <si>
    <t>604-102-MQ-60-3</t>
  </si>
  <si>
    <t>604-102-MQ-60-4</t>
  </si>
  <si>
    <t>604-103-03</t>
  </si>
  <si>
    <t>604-103-03-0-0</t>
  </si>
  <si>
    <t>604-103-03-10-1</t>
  </si>
  <si>
    <t>604-103-03-10-2</t>
  </si>
  <si>
    <t>604-103-03-19-1</t>
  </si>
  <si>
    <t>604-103-MQ</t>
  </si>
  <si>
    <t>604-103-MQ-60-1</t>
  </si>
  <si>
    <t>604-103-MQ-60-2</t>
  </si>
  <si>
    <t>604-104-82</t>
  </si>
  <si>
    <t>604-104-82-10-1</t>
  </si>
  <si>
    <t>604-113-JR</t>
  </si>
  <si>
    <t>604-113-JR-10-1</t>
  </si>
  <si>
    <t>604-303-FD</t>
  </si>
  <si>
    <t>604-303-FD-50-1</t>
  </si>
  <si>
    <t>604-303-FD-50-2</t>
  </si>
  <si>
    <t>604-303-FD-50-3</t>
  </si>
  <si>
    <t>604-303-FD-60-1</t>
  </si>
  <si>
    <t>604-303-FD-60-2</t>
  </si>
  <si>
    <t>604-FPE-FD</t>
  </si>
  <si>
    <t>604-FPE-FD-10-1</t>
  </si>
  <si>
    <t>604-FPE-FD-10-2</t>
  </si>
  <si>
    <t>604-FPE-FD-13-1</t>
  </si>
  <si>
    <t>604-FPF-03</t>
  </si>
  <si>
    <t>604-FPF-03-0-0</t>
  </si>
  <si>
    <t>604-FPF-03-10-1</t>
  </si>
  <si>
    <t>604-FPF-03-10-2</t>
  </si>
  <si>
    <t>604-FPF-03-10-3</t>
  </si>
  <si>
    <t>604-FPF-03-10-4</t>
  </si>
  <si>
    <t>604-FPF-03-19-1</t>
  </si>
  <si>
    <t>604-FPF-03-19-2</t>
  </si>
  <si>
    <t>604-FPJ-03</t>
  </si>
  <si>
    <t>604-FPJ-03-0-0</t>
  </si>
  <si>
    <t>604-FPJ-03-10-1</t>
  </si>
  <si>
    <t>604-FPJ-03-10-2</t>
  </si>
  <si>
    <t>604-FPJ-03-10-3</t>
  </si>
  <si>
    <t>604-FPJ-03-11-1</t>
  </si>
  <si>
    <t>604-FPJ-03-11-2</t>
  </si>
  <si>
    <t>604-FPJ-03-11-3</t>
  </si>
  <si>
    <t>604-FPJ-03-19-1</t>
  </si>
  <si>
    <t>604-GJV-03</t>
  </si>
  <si>
    <t>604-GJV-03-10-1</t>
  </si>
  <si>
    <t>604-SAP-FD</t>
  </si>
  <si>
    <t>604-SAP-FD-60-1</t>
  </si>
  <si>
    <t>604-SAP-FD-60-2</t>
  </si>
  <si>
    <t>604-SAQ-FD</t>
  </si>
  <si>
    <t>604-SAQ-FD-60-1</t>
  </si>
  <si>
    <t>604-SAQ-FD-60-2</t>
  </si>
  <si>
    <t>604-SAR-FD</t>
  </si>
  <si>
    <t>604-SAR-FD-60-1</t>
  </si>
  <si>
    <t>604-SAR-FD-60-2</t>
  </si>
  <si>
    <t>604-TES-T</t>
  </si>
  <si>
    <t>604-TES-T -0-0</t>
  </si>
  <si>
    <t>604-TES-T -10-1</t>
  </si>
  <si>
    <t>604-TST-MQ</t>
  </si>
  <si>
    <t>604-TST-MQ-10-1</t>
  </si>
  <si>
    <t>607-101-92</t>
  </si>
  <si>
    <t>607-101-92-1-0</t>
  </si>
  <si>
    <t>607-101-92-1-2</t>
  </si>
  <si>
    <t>607-101-92-10-1</t>
  </si>
  <si>
    <t>607-101-92-10-2</t>
  </si>
  <si>
    <t>607-101-92-19-1</t>
  </si>
  <si>
    <t>607-101-92-19-2</t>
  </si>
  <si>
    <t>607-101-92-2-0</t>
  </si>
  <si>
    <t>607-101-92-2-2</t>
  </si>
  <si>
    <t>607-101-92-20-1</t>
  </si>
  <si>
    <t>607-101-92-20-2</t>
  </si>
  <si>
    <t>607-101-92-20-3</t>
  </si>
  <si>
    <t>607-201-92</t>
  </si>
  <si>
    <t>607-201-92-1-0</t>
  </si>
  <si>
    <t>607-201-92-1-2</t>
  </si>
  <si>
    <t>607-201-92-10-1</t>
  </si>
  <si>
    <t>607-201-92-10-2</t>
  </si>
  <si>
    <t>607-201-92-2-0</t>
  </si>
  <si>
    <t>607-201-92-2-2</t>
  </si>
  <si>
    <t>607-201-92-20-1</t>
  </si>
  <si>
    <t>607-201-92-20-2</t>
  </si>
  <si>
    <t>607-201-92-20-3</t>
  </si>
  <si>
    <t>607-201-92-8-2</t>
  </si>
  <si>
    <t>607-301-92</t>
  </si>
  <si>
    <t>607-301-92-1-0</t>
  </si>
  <si>
    <t>607-301-92-10-1</t>
  </si>
  <si>
    <t>607-301-92-2-0</t>
  </si>
  <si>
    <t>607-301-92-20-1</t>
  </si>
  <si>
    <t>607-401-92</t>
  </si>
  <si>
    <t>607-401-92-1-0</t>
  </si>
  <si>
    <t>607-401-92-10-1</t>
  </si>
  <si>
    <t>607-401-92-2-0</t>
  </si>
  <si>
    <t>607-401-92-20-1</t>
  </si>
  <si>
    <t>607-FPF-03</t>
  </si>
  <si>
    <t>607-FPF-03-1-0</t>
  </si>
  <si>
    <t>607-FPF-03-1-2</t>
  </si>
  <si>
    <t>607-FPF-03-10-1</t>
  </si>
  <si>
    <t>607-FPF-03-10-2</t>
  </si>
  <si>
    <t>607-FPF-03-10-3</t>
  </si>
  <si>
    <t>607-FPF-03-19-1</t>
  </si>
  <si>
    <t>607-FPF-03-19-2</t>
  </si>
  <si>
    <t>607-FPF-03-2-0</t>
  </si>
  <si>
    <t>607-FPF-03-2-2</t>
  </si>
  <si>
    <t>607-FPF-03-20-1</t>
  </si>
  <si>
    <t>607-FPF-03-20-2</t>
  </si>
  <si>
    <t>607-FPF-03-20-3</t>
  </si>
  <si>
    <t>607-FPF-03-20-4</t>
  </si>
  <si>
    <t>607-FPF-03-3-0</t>
  </si>
  <si>
    <t>607-FPF-03-4-0</t>
  </si>
  <si>
    <t>607-FPF-03-60-1</t>
  </si>
  <si>
    <t>607-FPF-03-60-2</t>
  </si>
  <si>
    <t>607-FPG-03</t>
  </si>
  <si>
    <t>607-FPG-03-1-0</t>
  </si>
  <si>
    <t>607-FPG-03-1-2</t>
  </si>
  <si>
    <t>607-FPG-03-10-1</t>
  </si>
  <si>
    <t>607-FPG-03-10-2</t>
  </si>
  <si>
    <t>607-FPG-03-10-3</t>
  </si>
  <si>
    <t>607-FPG-03-2-0</t>
  </si>
  <si>
    <t>607-FPG-03-2-2</t>
  </si>
  <si>
    <t>607-FPG-03-20-1</t>
  </si>
  <si>
    <t>607-FPG-03-20-2</t>
  </si>
  <si>
    <t>607-FPG-03-20-3</t>
  </si>
  <si>
    <t>607-FPG-03-20-4</t>
  </si>
  <si>
    <t>607-FPG-03-60-1</t>
  </si>
  <si>
    <t>607-FPG-03-8-2</t>
  </si>
  <si>
    <t>607-FPH-03</t>
  </si>
  <si>
    <t>607-FPH-03-1-0</t>
  </si>
  <si>
    <t>607-FPH-03-10-1</t>
  </si>
  <si>
    <t>607-FPH-03-10-2</t>
  </si>
  <si>
    <t>607-FPH-03-2-0</t>
  </si>
  <si>
    <t>607-FPH-03-20-1</t>
  </si>
  <si>
    <t>607-FPH-03-60-1</t>
  </si>
  <si>
    <t>607-TES-T</t>
  </si>
  <si>
    <t>607-TES-T -10-1</t>
  </si>
  <si>
    <t>608-101-81</t>
  </si>
  <si>
    <t>608-101-81-1-0</t>
  </si>
  <si>
    <t>608-101-81-1-2</t>
  </si>
  <si>
    <t>608-101-81-10-0</t>
  </si>
  <si>
    <t>608-101-81-10-1</t>
  </si>
  <si>
    <t>608-101-81-10-2</t>
  </si>
  <si>
    <t>608-101-81-2-0</t>
  </si>
  <si>
    <t>608-101-81-2-2</t>
  </si>
  <si>
    <t>608-101-81-20-1</t>
  </si>
  <si>
    <t>608-101-81-20-2</t>
  </si>
  <si>
    <t>608-201-81</t>
  </si>
  <si>
    <t>608-201-81-1-0</t>
  </si>
  <si>
    <t>608-201-81-10-1</t>
  </si>
  <si>
    <t>608-201-81-11-1</t>
  </si>
  <si>
    <t>608-201-81-2-0</t>
  </si>
  <si>
    <t>608-201-81-20-1</t>
  </si>
  <si>
    <t>608-201-81-21-1</t>
  </si>
  <si>
    <t>608-201-81-21-2</t>
  </si>
  <si>
    <t>608-201-81-3-0</t>
  </si>
  <si>
    <t>608-201-81-4-0</t>
  </si>
  <si>
    <t>608-FPF-03</t>
  </si>
  <si>
    <t>608-FPF-03-1-0</t>
  </si>
  <si>
    <t>608-FPF-03-1-2</t>
  </si>
  <si>
    <t>608-FPF-03-10-1</t>
  </si>
  <si>
    <t>608-FPF-03-10-2</t>
  </si>
  <si>
    <t>608-FPF-03-10-3</t>
  </si>
  <si>
    <t>608-FPF-03-2-0</t>
  </si>
  <si>
    <t>608-FPF-03-2-2</t>
  </si>
  <si>
    <t>608-FPF-03-20-0</t>
  </si>
  <si>
    <t>608-FPF-03-20-1</t>
  </si>
  <si>
    <t>608-FPF-03-20-2</t>
  </si>
  <si>
    <t>608-FPF-03-60-1</t>
  </si>
  <si>
    <t>Désactivation des cours d'italien (SCOS).</t>
  </si>
  <si>
    <t>608-FPG-03</t>
  </si>
  <si>
    <t>608-FPG-03-1-0</t>
  </si>
  <si>
    <t>608-FPG-03-10-1</t>
  </si>
  <si>
    <t>608-FPG-03-10-2</t>
  </si>
  <si>
    <t>608-FPG-03-11-1</t>
  </si>
  <si>
    <t>608-FPG-03-11-2</t>
  </si>
  <si>
    <t>Remplacé par la version (61.1)</t>
  </si>
  <si>
    <t>608-FPG-03-2-0</t>
  </si>
  <si>
    <t>608-FPG-03-20-1</t>
  </si>
  <si>
    <t>608-FPG-03-20-2</t>
  </si>
  <si>
    <t>608-FPG-03-21-1</t>
  </si>
  <si>
    <t>608-FPG-03-21-2</t>
  </si>
  <si>
    <t>608-FPG-03-3-0</t>
  </si>
  <si>
    <t>608-FPG-03-4-0</t>
  </si>
  <si>
    <t>608-FPG-03-60-1</t>
  </si>
  <si>
    <t>Désactivation des cours d'italien à la demande du SCOS</t>
  </si>
  <si>
    <t>608-FPG-03-61-1</t>
  </si>
  <si>
    <t>815-PAF-01</t>
  </si>
  <si>
    <t>815-PAF-01-0-0</t>
  </si>
  <si>
    <t>815-PAF-01-0-2</t>
  </si>
  <si>
    <t>815-PAF-01-10-1</t>
  </si>
  <si>
    <t>815-PAF-01-10-2</t>
  </si>
  <si>
    <t>815-PAF-02</t>
  </si>
  <si>
    <t>815-PAF-02-0-0</t>
  </si>
  <si>
    <t>815-PAF-02-0-2</t>
  </si>
  <si>
    <t>815-PAF-02-10-1</t>
  </si>
  <si>
    <t>815-PAF-02-10-2</t>
  </si>
  <si>
    <t>815-PAF-02-10-3</t>
  </si>
  <si>
    <t>815-PAF-03</t>
  </si>
  <si>
    <t>815-PAF-03-0-0</t>
  </si>
  <si>
    <t>836-CEC-FD</t>
  </si>
  <si>
    <t>836-CEC-FD-10-1</t>
  </si>
  <si>
    <t>836-CEC-FD-80-1</t>
  </si>
  <si>
    <t>Désactivation demandée par le tutorat et la GQ, car cette option n'a pas été migrée dans le Campus.</t>
  </si>
  <si>
    <t>841-000-01</t>
  </si>
  <si>
    <t>841-000-01-0-0</t>
  </si>
  <si>
    <t>841-000-01-0-2</t>
  </si>
  <si>
    <t>841-BOU-FD</t>
  </si>
  <si>
    <t>841-BOU-FD-50-1</t>
  </si>
  <si>
    <t>841-CAD-01</t>
  </si>
  <si>
    <t>841-CAD-01-10-1</t>
  </si>
  <si>
    <t>841-CAD-01-10-2</t>
  </si>
  <si>
    <t>841-CAD-01-80-1</t>
  </si>
  <si>
    <t>841-CAD-01-80-2</t>
  </si>
  <si>
    <t>Désactivation suite à la demande du tutorat et d'Alexis de retirer ce cours de l'offre du Càd</t>
  </si>
  <si>
    <t>841-PFI-01</t>
  </si>
  <si>
    <t>841-PFI-01-50-1</t>
  </si>
  <si>
    <t>841-PFI-01-52-1</t>
  </si>
  <si>
    <t>841-PFI-02</t>
  </si>
  <si>
    <t>841-PFI-02-50-1</t>
  </si>
  <si>
    <t>841-PFI-02-52-1</t>
  </si>
  <si>
    <t>842-000-01</t>
  </si>
  <si>
    <t>842-000-01-1-0</t>
  </si>
  <si>
    <t>842-000-01-2-0</t>
  </si>
  <si>
    <t>842-000-01-3-0</t>
  </si>
  <si>
    <t>842-000-01-5-0</t>
  </si>
  <si>
    <t>842-000-01-6-0</t>
  </si>
  <si>
    <t>842-000-01-7-0</t>
  </si>
  <si>
    <t>842-000-W1</t>
  </si>
  <si>
    <t>842-000-W1-53-1</t>
  </si>
  <si>
    <t>épuration des anciens cours</t>
  </si>
  <si>
    <t>842-ACC-01</t>
  </si>
  <si>
    <t>842-ACC-01-0-0</t>
  </si>
  <si>
    <t>842-ACC-01-51-1</t>
  </si>
  <si>
    <t>842-ACC-01-53-1</t>
  </si>
  <si>
    <t>842-ACC-02</t>
  </si>
  <si>
    <t>842-ACC-02-53-1</t>
  </si>
  <si>
    <t>842-ACC-03</t>
  </si>
  <si>
    <t>842-ACC-03-53-1</t>
  </si>
  <si>
    <t>842-ACC-21</t>
  </si>
  <si>
    <t>842-ACC-21-53-1</t>
  </si>
  <si>
    <t>842-ACC-22</t>
  </si>
  <si>
    <t>842-ACC-22-53-1</t>
  </si>
  <si>
    <t>842-ACC-23</t>
  </si>
  <si>
    <t>842-ACC-23-53-1</t>
  </si>
  <si>
    <t>842-ACC-24</t>
  </si>
  <si>
    <t>842-ACC-24-53-1</t>
  </si>
  <si>
    <t>842-ACC-25</t>
  </si>
  <si>
    <t>842-ACC-25-53-1</t>
  </si>
  <si>
    <t>842-ACC-26</t>
  </si>
  <si>
    <t>842-ACC-26-53-1</t>
  </si>
  <si>
    <t>842-ACC-31</t>
  </si>
  <si>
    <t>842-ACC-31-53-1</t>
  </si>
  <si>
    <t>842-ACC-32</t>
  </si>
  <si>
    <t>842-ACC-32-53-1</t>
  </si>
  <si>
    <t>842-ACC-33</t>
  </si>
  <si>
    <t>842-ACC-33-53-1</t>
  </si>
  <si>
    <t>842-ACC-34</t>
  </si>
  <si>
    <t>842-ACC-34-53-1</t>
  </si>
  <si>
    <t>842-ACC-35</t>
  </si>
  <si>
    <t>842-ACC-35-53-1</t>
  </si>
  <si>
    <t>842-ACC-36</t>
  </si>
  <si>
    <t>842-ACC-36-53-1</t>
  </si>
  <si>
    <t>842-ACC-37</t>
  </si>
  <si>
    <t>842-ACC-37-53-1</t>
  </si>
  <si>
    <t>842-ACC-38</t>
  </si>
  <si>
    <t>842-ACC-38-53-1</t>
  </si>
  <si>
    <t>842-ACC-39</t>
  </si>
  <si>
    <t>842-ACC-39-53-1</t>
  </si>
  <si>
    <t>842-ACC-40</t>
  </si>
  <si>
    <t>842-ACC-40-53-1</t>
  </si>
  <si>
    <t>842-ACC-41</t>
  </si>
  <si>
    <t>842-ACC-41-53-1</t>
  </si>
  <si>
    <t>842-ACC-42</t>
  </si>
  <si>
    <t>842-ACC-42-53-1</t>
  </si>
  <si>
    <t>842-ACC-43</t>
  </si>
  <si>
    <t>842-ACC-43-53-1</t>
  </si>
  <si>
    <t>842-ACC-44</t>
  </si>
  <si>
    <t>842-ACC-44-53-1</t>
  </si>
  <si>
    <t>842-ACC-45</t>
  </si>
  <si>
    <t>842-ACC-45-53-1</t>
  </si>
  <si>
    <t>842-ACC-46</t>
  </si>
  <si>
    <t>842-ACC-46-53-1</t>
  </si>
  <si>
    <t>842-ACC-47</t>
  </si>
  <si>
    <t>842-ACC-47-53-1</t>
  </si>
  <si>
    <t>842-ACC-48</t>
  </si>
  <si>
    <t>842-ACC-48-53-1</t>
  </si>
  <si>
    <t>842-EXC-01</t>
  </si>
  <si>
    <t>842-EXC-01-0-0</t>
  </si>
  <si>
    <t>842-EXC-01-50-1</t>
  </si>
  <si>
    <t>842-EXC-01-51-1</t>
  </si>
  <si>
    <t>842-EXC-01-53-1</t>
  </si>
  <si>
    <t>842-EXC-02</t>
  </si>
  <si>
    <t>842-EXC-02-0-0</t>
  </si>
  <si>
    <t>842-EXC-02-51-1</t>
  </si>
  <si>
    <t>842-EXC-02-53-1</t>
  </si>
  <si>
    <t>842-EXC-03</t>
  </si>
  <si>
    <t>842-EXC-03-53-1</t>
  </si>
  <si>
    <t>842-EXC-21</t>
  </si>
  <si>
    <t>842-EXC-21-53-1</t>
  </si>
  <si>
    <t>842-EXC-22</t>
  </si>
  <si>
    <t>842-EXC-22-53-1</t>
  </si>
  <si>
    <t>842-EXC-23</t>
  </si>
  <si>
    <t>842-EXC-23-53-1</t>
  </si>
  <si>
    <t>842-EXC-24</t>
  </si>
  <si>
    <t>842-EXC-24-53-1</t>
  </si>
  <si>
    <t>842-EXC-25</t>
  </si>
  <si>
    <t>842-EXC-25-53-1</t>
  </si>
  <si>
    <t>842-EXC-26</t>
  </si>
  <si>
    <t>842-EXC-26-53-1</t>
  </si>
  <si>
    <t>842-EXC-27</t>
  </si>
  <si>
    <t>842-EXC-27-53-1</t>
  </si>
  <si>
    <t>842-EXC-28</t>
  </si>
  <si>
    <t>842-EXC-28-53-1</t>
  </si>
  <si>
    <t>842-EXC-29</t>
  </si>
  <si>
    <t>842-EXC-29-53-1</t>
  </si>
  <si>
    <t>842-EXC-31</t>
  </si>
  <si>
    <t>842-EXC-31-53-1</t>
  </si>
  <si>
    <t>842-EXC-32</t>
  </si>
  <si>
    <t>842-EXC-32-53-1</t>
  </si>
  <si>
    <t>842-EXC-33</t>
  </si>
  <si>
    <t>842-EXC-33-53-1</t>
  </si>
  <si>
    <t>842-EXC-34</t>
  </si>
  <si>
    <t>842-EXC-34-53-1</t>
  </si>
  <si>
    <t>842-EXC-35</t>
  </si>
  <si>
    <t>842-EXC-35-53-1</t>
  </si>
  <si>
    <t>842-EXC-36</t>
  </si>
  <si>
    <t>842-EXC-36-53-1</t>
  </si>
  <si>
    <t>n'est plus offert</t>
  </si>
  <si>
    <t>842-EXC-38</t>
  </si>
  <si>
    <t>842-EXC-38-53-1</t>
  </si>
  <si>
    <t>842-EXC-39</t>
  </si>
  <si>
    <t>842-EXC-39-53-1</t>
  </si>
  <si>
    <t>842-EXC-40</t>
  </si>
  <si>
    <t>842-EXC-40-53-1</t>
  </si>
  <si>
    <t>842-EXC-41</t>
  </si>
  <si>
    <t>842-EXC-41-53-1</t>
  </si>
  <si>
    <t>842-EXC-42</t>
  </si>
  <si>
    <t>842-EXC-42-53-1</t>
  </si>
  <si>
    <t>842-EXC-43</t>
  </si>
  <si>
    <t>842-EXC-43-53-1</t>
  </si>
  <si>
    <t>842-EXC-44</t>
  </si>
  <si>
    <t>842-EXC-44-53-1</t>
  </si>
  <si>
    <t>842-EXC-45</t>
  </si>
  <si>
    <t>842-EXC-45-53-1</t>
  </si>
  <si>
    <t>842-EXC-46</t>
  </si>
  <si>
    <t>842-EXC-46-53-1</t>
  </si>
  <si>
    <t>842-EXC-47</t>
  </si>
  <si>
    <t>842-EXC-47-53-1</t>
  </si>
  <si>
    <t>842-EXC-48</t>
  </si>
  <si>
    <t>842-EXC-48-53-1</t>
  </si>
  <si>
    <t>842-EXC-49</t>
  </si>
  <si>
    <t>842-EXC-49-53-1</t>
  </si>
  <si>
    <t>842-INF-01</t>
  </si>
  <si>
    <t>842-INF-01-0-0</t>
  </si>
  <si>
    <t>842-INF-01-51-1</t>
  </si>
  <si>
    <t>842-INF-01-53-1</t>
  </si>
  <si>
    <t>842-INF-02</t>
  </si>
  <si>
    <t>842-INF-02-53-1</t>
  </si>
  <si>
    <t>842-INF-03</t>
  </si>
  <si>
    <t>842-INF-03-53-1</t>
  </si>
  <si>
    <t>842-INT-01</t>
  </si>
  <si>
    <t>842-INT-01-53-1</t>
  </si>
  <si>
    <t>842-INT-02</t>
  </si>
  <si>
    <t>842-INT-02-53-1</t>
  </si>
  <si>
    <t>842-INT-03</t>
  </si>
  <si>
    <t>842-INT-03-53-1</t>
  </si>
  <si>
    <t>842-LOT-41</t>
  </si>
  <si>
    <t>842-LOT-41-53-0</t>
  </si>
  <si>
    <t>842-LOT-42</t>
  </si>
  <si>
    <t>842-LOT-42-53-0</t>
  </si>
  <si>
    <t>842-LOT-43</t>
  </si>
  <si>
    <t>842-LOT-43-53-0</t>
  </si>
  <si>
    <t>842-LOT-50</t>
  </si>
  <si>
    <t>842-LOT-50-53-1</t>
  </si>
  <si>
    <t>842-LOT-51</t>
  </si>
  <si>
    <t>842-LOT-51-53-1</t>
  </si>
  <si>
    <t>842-LOT-52</t>
  </si>
  <si>
    <t>842-LOT-52-53-1</t>
  </si>
  <si>
    <t>842-LOT-53</t>
  </si>
  <si>
    <t>842-LOT-53-53-1</t>
  </si>
  <si>
    <t>842-LOT-61</t>
  </si>
  <si>
    <t>842-LOT-61-53-1</t>
  </si>
  <si>
    <t>842-LOT-62</t>
  </si>
  <si>
    <t>842-LOT-62-53-1</t>
  </si>
  <si>
    <t>842-LOT-63</t>
  </si>
  <si>
    <t>842-LOT-63-53-1</t>
  </si>
  <si>
    <t>842-LOT-71</t>
  </si>
  <si>
    <t>842-LOT-71-53-1</t>
  </si>
  <si>
    <t>842-LOT-72</t>
  </si>
  <si>
    <t>842-LOT-72-53-1</t>
  </si>
  <si>
    <t>842-LOT-73</t>
  </si>
  <si>
    <t>842-LOT-73-53-1</t>
  </si>
  <si>
    <t>842-LOT-81</t>
  </si>
  <si>
    <t>842-LOT-81-53-1</t>
  </si>
  <si>
    <t>842-LOT-82</t>
  </si>
  <si>
    <t>842-LOT-82-53-1</t>
  </si>
  <si>
    <t>842-LOT-83</t>
  </si>
  <si>
    <t>842-LOT-83-53-1</t>
  </si>
  <si>
    <t>842-LYN-10</t>
  </si>
  <si>
    <t>842-LYN-10-53-1</t>
  </si>
  <si>
    <t>842-MAN-01</t>
  </si>
  <si>
    <t>842-MAN-01-53-1</t>
  </si>
  <si>
    <t>842-MAN-02</t>
  </si>
  <si>
    <t>842-MAN-02-53-1</t>
  </si>
  <si>
    <t>842-MAN-03</t>
  </si>
  <si>
    <t>842-MAN-03-53-1</t>
  </si>
  <si>
    <t>842-OFF-00</t>
  </si>
  <si>
    <t>842-OFF-00-53-1</t>
  </si>
  <si>
    <t>842-OFF-01</t>
  </si>
  <si>
    <t>842-OFF-01-53-1</t>
  </si>
  <si>
    <t>842-ONE-10</t>
  </si>
  <si>
    <t>842-ONE-10-53-1</t>
  </si>
  <si>
    <t>842-OOO-C1</t>
  </si>
  <si>
    <t>842-OOO-C1-53-1</t>
  </si>
  <si>
    <t>842-OOO-C2</t>
  </si>
  <si>
    <t>842-OOO-C2-53-1</t>
  </si>
  <si>
    <t>842-OOO-C3</t>
  </si>
  <si>
    <t>842-OOO-C3-53-1</t>
  </si>
  <si>
    <t>842-OOO-I1</t>
  </si>
  <si>
    <t>842-OOO-I1-53-1</t>
  </si>
  <si>
    <t>842-OOO-I2</t>
  </si>
  <si>
    <t>842-OOO-I2-53-1</t>
  </si>
  <si>
    <t>842-OOO-I3</t>
  </si>
  <si>
    <t>842-OOO-I3-53-1</t>
  </si>
  <si>
    <t>842-OOO-W1</t>
  </si>
  <si>
    <t>842-OOO-W1-53-1</t>
  </si>
  <si>
    <t>842-OOO-W2</t>
  </si>
  <si>
    <t>842-OOO-W2-53-1</t>
  </si>
  <si>
    <t>842-OOO-W3</t>
  </si>
  <si>
    <t>842-OOO-W3-53-1</t>
  </si>
  <si>
    <t>842-OUT-01</t>
  </si>
  <si>
    <t>842-OUT-01-53-1</t>
  </si>
  <si>
    <t>842-OUT-02</t>
  </si>
  <si>
    <t>842-OUT-02-53-1</t>
  </si>
  <si>
    <t>842-OUT-03</t>
  </si>
  <si>
    <t>842-OUT-03-53-1</t>
  </si>
  <si>
    <t>842-OUT-21</t>
  </si>
  <si>
    <t>842-OUT-21-53-1</t>
  </si>
  <si>
    <t>842-OUT-22</t>
  </si>
  <si>
    <t>842-OUT-22-53-1</t>
  </si>
  <si>
    <t>842-OUT-23</t>
  </si>
  <si>
    <t>842-OUT-23-53-1</t>
  </si>
  <si>
    <t>842-OUT-24</t>
  </si>
  <si>
    <t>842-OUT-24-53-1</t>
  </si>
  <si>
    <t>842-OUT-25</t>
  </si>
  <si>
    <t>842-OUT-25-53-1</t>
  </si>
  <si>
    <t>842-OUT-26</t>
  </si>
  <si>
    <t>842-OUT-26-53-1</t>
  </si>
  <si>
    <t>842-OUT-31</t>
  </si>
  <si>
    <t>842-OUT-31-53-1</t>
  </si>
  <si>
    <t>842-OUT-32</t>
  </si>
  <si>
    <t>842-OUT-32-53-1</t>
  </si>
  <si>
    <t>842-OUT-33</t>
  </si>
  <si>
    <t>842-OUT-33-53-1</t>
  </si>
  <si>
    <t>842-OUT-34</t>
  </si>
  <si>
    <t>842-OUT-34-53-1</t>
  </si>
  <si>
    <t>842-OUT-35</t>
  </si>
  <si>
    <t>842-OUT-35-53-1</t>
  </si>
  <si>
    <t>842-OUT-36</t>
  </si>
  <si>
    <t>842-OUT-36-53-1</t>
  </si>
  <si>
    <t>842-OUT-37</t>
  </si>
  <si>
    <t>842-OUT-37-53-1</t>
  </si>
  <si>
    <t>842-OUT-38</t>
  </si>
  <si>
    <t>842-OUT-38-53-1</t>
  </si>
  <si>
    <t>842-OUT-39</t>
  </si>
  <si>
    <t>842-OUT-39-53-1</t>
  </si>
  <si>
    <t>842-OUT-40</t>
  </si>
  <si>
    <t>842-OUT-40-53-1</t>
  </si>
  <si>
    <t>842-OUT-41</t>
  </si>
  <si>
    <t>842-OUT-41-53-1</t>
  </si>
  <si>
    <t>842-OUT-42</t>
  </si>
  <si>
    <t>842-OUT-42-53-1</t>
  </si>
  <si>
    <t>842-OUT-43</t>
  </si>
  <si>
    <t>842-OUT-43-53-1</t>
  </si>
  <si>
    <t>842-OUT-44</t>
  </si>
  <si>
    <t>842-OUT-44-53-1</t>
  </si>
  <si>
    <t>842-OUT-45</t>
  </si>
  <si>
    <t>842-OUT-45-53-1</t>
  </si>
  <si>
    <t>842-PPT-01</t>
  </si>
  <si>
    <t>842-PPT-01-53-1</t>
  </si>
  <si>
    <t>842-PPT-02</t>
  </si>
  <si>
    <t>842-PPT-02-53-1</t>
  </si>
  <si>
    <t>842-PPT-03</t>
  </si>
  <si>
    <t>842-PPT-03-53-1</t>
  </si>
  <si>
    <t>842-PPT-21</t>
  </si>
  <si>
    <t>842-PPT-21-53-1</t>
  </si>
  <si>
    <t>842-PPT-22</t>
  </si>
  <si>
    <t>842-PPT-22-53-1</t>
  </si>
  <si>
    <t>842-PPT-23</t>
  </si>
  <si>
    <t>842-PPT-23-53-1</t>
  </si>
  <si>
    <t>842-PPT-24</t>
  </si>
  <si>
    <t>842-PPT-24-53-1</t>
  </si>
  <si>
    <t>842-PPT-25</t>
  </si>
  <si>
    <t>842-PPT-25-53-1</t>
  </si>
  <si>
    <t>842-PPT-26</t>
  </si>
  <si>
    <t>842-PPT-26-53-1</t>
  </si>
  <si>
    <t>842-PPT-27</t>
  </si>
  <si>
    <t>842-PPT-27-53-1</t>
  </si>
  <si>
    <t>842-PPT-31</t>
  </si>
  <si>
    <t>842-PPT-31-53-1</t>
  </si>
  <si>
    <t>842-PPT-32</t>
  </si>
  <si>
    <t>842-PPT-32-53-1</t>
  </si>
  <si>
    <t>842-PPT-33</t>
  </si>
  <si>
    <t>842-PPT-33-53-1</t>
  </si>
  <si>
    <t>inactif</t>
  </si>
  <si>
    <t>842-PPT-34</t>
  </si>
  <si>
    <t>842-PPT-34-53-1</t>
  </si>
  <si>
    <t>842-PPT-35</t>
  </si>
  <si>
    <t>842-PPT-35-53-1</t>
  </si>
  <si>
    <t>842-PPT-36</t>
  </si>
  <si>
    <t>842-PPT-36-53-1</t>
  </si>
  <si>
    <t>842-PPT-37</t>
  </si>
  <si>
    <t>842-PPT-37-53-0</t>
  </si>
  <si>
    <t>842-PPT-37-53-1</t>
  </si>
  <si>
    <t>842-PPT-38</t>
  </si>
  <si>
    <t>842-PPT-38-53-1</t>
  </si>
  <si>
    <t>842-PPT-39</t>
  </si>
  <si>
    <t>842-PPT-39-53-1</t>
  </si>
  <si>
    <t>842-PPT-40</t>
  </si>
  <si>
    <t>842-PPT-40-53-1</t>
  </si>
  <si>
    <t>842-PPT-41</t>
  </si>
  <si>
    <t>842-PPT-41-53-1</t>
  </si>
  <si>
    <t>842-PPT-42</t>
  </si>
  <si>
    <t>842-PPT-42-53-1</t>
  </si>
  <si>
    <t>842-PPT-43</t>
  </si>
  <si>
    <t>842-PPT-43-53-1</t>
  </si>
  <si>
    <t>842-PPT-44</t>
  </si>
  <si>
    <t>842-PPT-44-53-1</t>
  </si>
  <si>
    <t>842-PPT-45</t>
  </si>
  <si>
    <t>842-PPT-45-53-1</t>
  </si>
  <si>
    <t>842-PPT-46</t>
  </si>
  <si>
    <t>842-PPT-46-53-1</t>
  </si>
  <si>
    <t>842-PPT-47</t>
  </si>
  <si>
    <t>842-PPT-47-53-1</t>
  </si>
  <si>
    <t>842-PPT-48</t>
  </si>
  <si>
    <t>842-PPT-48-53-1</t>
  </si>
  <si>
    <t>842-SCA-01</t>
  </si>
  <si>
    <t>842-SCA-01-1-0</t>
  </si>
  <si>
    <t>842-SCA-01-2-0</t>
  </si>
  <si>
    <t>842-SCA-01-50-1</t>
  </si>
  <si>
    <t>842-SCA-01-60-1</t>
  </si>
  <si>
    <t>842-VIS-01</t>
  </si>
  <si>
    <t>842-VIS-01-53-1</t>
  </si>
  <si>
    <t>842-VIS-02</t>
  </si>
  <si>
    <t>842-VIS-02-53-1</t>
  </si>
  <si>
    <t>842-VIS-03</t>
  </si>
  <si>
    <t>842-VIS-03-53-1</t>
  </si>
  <si>
    <t>842-W20-01</t>
  </si>
  <si>
    <t>842-W20-01-53-1</t>
  </si>
  <si>
    <t>842-W20-02</t>
  </si>
  <si>
    <t>842-W20-02-53-1</t>
  </si>
  <si>
    <t>842-W20-03</t>
  </si>
  <si>
    <t>842-W20-03-53-1</t>
  </si>
  <si>
    <t>842-WI7-01</t>
  </si>
  <si>
    <t>842-WI7-01-53-1</t>
  </si>
  <si>
    <t>842-WI7-02</t>
  </si>
  <si>
    <t>842-WI7-02-53-1</t>
  </si>
  <si>
    <t>842-WI7-03</t>
  </si>
  <si>
    <t>842-WI7-03-53-1</t>
  </si>
  <si>
    <t>842-WIN-01</t>
  </si>
  <si>
    <t>842-WIN-01-0-0</t>
  </si>
  <si>
    <t>842-WIN-01-51-1</t>
  </si>
  <si>
    <t>842-WIN-02</t>
  </si>
  <si>
    <t>842-WIN-02-0-0</t>
  </si>
  <si>
    <t>842-WIN-02-51-1</t>
  </si>
  <si>
    <t>842-WIN-03</t>
  </si>
  <si>
    <t>842-WIN-03-0-0</t>
  </si>
  <si>
    <t>842-WIN-03-51-1</t>
  </si>
  <si>
    <t>842-WOR-01</t>
  </si>
  <si>
    <t>842-WOR-01-0-0</t>
  </si>
  <si>
    <t>842-WOR-01-51-1</t>
  </si>
  <si>
    <t>842-WOR-01-53-1</t>
  </si>
  <si>
    <t>842-WOR-02</t>
  </si>
  <si>
    <t>842-WOR-02-0-0</t>
  </si>
  <si>
    <t>842-WOR-02-51-1</t>
  </si>
  <si>
    <t>842-WOR-02-53-1</t>
  </si>
  <si>
    <t>842-WOR-03</t>
  </si>
  <si>
    <t>842-WOR-03-53-1</t>
  </si>
  <si>
    <t>842-WOR-04</t>
  </si>
  <si>
    <t>842-WOR-04-53-1</t>
  </si>
  <si>
    <t>842-WOR-21</t>
  </si>
  <si>
    <t>842-WOR-21-53-1</t>
  </si>
  <si>
    <t>842-WOR-22</t>
  </si>
  <si>
    <t>842-WOR-22-53-1</t>
  </si>
  <si>
    <t>842-WOR-23</t>
  </si>
  <si>
    <t>842-WOR-23-53-1</t>
  </si>
  <si>
    <t>842-WOR-24</t>
  </si>
  <si>
    <t>842-WOR-24-53-1</t>
  </si>
  <si>
    <t>842-WOR-25</t>
  </si>
  <si>
    <t>842-WOR-25-53-1</t>
  </si>
  <si>
    <t>842-WOR-26</t>
  </si>
  <si>
    <t>842-WOR-26-53-1</t>
  </si>
  <si>
    <t>842-WOR-27</t>
  </si>
  <si>
    <t>842-WOR-27-53-1</t>
  </si>
  <si>
    <t>842-WOR-28</t>
  </si>
  <si>
    <t>842-WOR-28-53-1</t>
  </si>
  <si>
    <t>842-WOR-29</t>
  </si>
  <si>
    <t>842-WOR-29-53-1</t>
  </si>
  <si>
    <t>842-WOR-31</t>
  </si>
  <si>
    <t>842-WOR-31-53-1</t>
  </si>
  <si>
    <t>842-WOR-32</t>
  </si>
  <si>
    <t>842-WOR-32-53-1</t>
  </si>
  <si>
    <t>842-WOR-33</t>
  </si>
  <si>
    <t>842-WOR-33-53-1</t>
  </si>
  <si>
    <t>842-WOR-34</t>
  </si>
  <si>
    <t>842-WOR-34-53-1</t>
  </si>
  <si>
    <t>842-WOR-35</t>
  </si>
  <si>
    <t>842-WOR-35-53-1</t>
  </si>
  <si>
    <t>842-WOR-36</t>
  </si>
  <si>
    <t>842-WOR-36-53-1</t>
  </si>
  <si>
    <t>842-WOR-37</t>
  </si>
  <si>
    <t>842-WOR-37-53-1</t>
  </si>
  <si>
    <t>842-WOR-38</t>
  </si>
  <si>
    <t>842-WOR-38-53-1</t>
  </si>
  <si>
    <t>842-WOR-39</t>
  </si>
  <si>
    <t>842-WOR-39-53-1</t>
  </si>
  <si>
    <t>842-WOR-40</t>
  </si>
  <si>
    <t>842-WOR-40-53-1</t>
  </si>
  <si>
    <t>842-WOR-41</t>
  </si>
  <si>
    <t>842-WOR-41-53-1</t>
  </si>
  <si>
    <t>842-WOR-42</t>
  </si>
  <si>
    <t>842-WOR-42-53-1</t>
  </si>
  <si>
    <t>842-WOR-43</t>
  </si>
  <si>
    <t>842-WOR-43-53-1</t>
  </si>
  <si>
    <t>842-WOR-44</t>
  </si>
  <si>
    <t>842-WOR-44-53-1</t>
  </si>
  <si>
    <t>842-WOR-45</t>
  </si>
  <si>
    <t>842-WOR-45-53-1</t>
  </si>
  <si>
    <t>842-WOR-46</t>
  </si>
  <si>
    <t>842-WOR-46-53-1</t>
  </si>
  <si>
    <t>842-WOR-47</t>
  </si>
  <si>
    <t>842-WOR-47-53-1</t>
  </si>
  <si>
    <t>842-WOR-48</t>
  </si>
  <si>
    <t>842-WOR-48-53-1</t>
  </si>
  <si>
    <t>842-WXP-01</t>
  </si>
  <si>
    <t>842-WXP-01-53-1</t>
  </si>
  <si>
    <t>842-WXP-02</t>
  </si>
  <si>
    <t>842-WXP-02-53-1</t>
  </si>
  <si>
    <t>842-WXP-03</t>
  </si>
  <si>
    <t>842-WXP-03-53-1</t>
  </si>
  <si>
    <t>843-ACC-01</t>
  </si>
  <si>
    <t>843-ACC-01-53-1</t>
  </si>
  <si>
    <t>843-ACC-02</t>
  </si>
  <si>
    <t>843-ACC-02-53-1</t>
  </si>
  <si>
    <t>843-ACC-03</t>
  </si>
  <si>
    <t>843-ACC-03-53-1</t>
  </si>
  <si>
    <t>843-EXC-01</t>
  </si>
  <si>
    <t>843-EXC-01-53-1</t>
  </si>
  <si>
    <t>843-EXC-02</t>
  </si>
  <si>
    <t>843-EXC-02-53-1</t>
  </si>
  <si>
    <t>843-EXC-03</t>
  </si>
  <si>
    <t>843-EXC-03-53-1</t>
  </si>
  <si>
    <t>843-EXC-21</t>
  </si>
  <si>
    <t>843-EXC-21-53-1</t>
  </si>
  <si>
    <t>843-EXC-22</t>
  </si>
  <si>
    <t>843-EXC-22-53-1</t>
  </si>
  <si>
    <t>843-EXC-23</t>
  </si>
  <si>
    <t>843-EXC-23-53-1</t>
  </si>
  <si>
    <t>843-EXC-24</t>
  </si>
  <si>
    <t>843-EXC-24-53-1</t>
  </si>
  <si>
    <t>843-EXC-25</t>
  </si>
  <si>
    <t>843-EXC-25-53-1</t>
  </si>
  <si>
    <t>843-EXC-26</t>
  </si>
  <si>
    <t>843-EXC-26-53-1</t>
  </si>
  <si>
    <t>843-EXC-2T</t>
  </si>
  <si>
    <t>843-EXC-2T-53-1</t>
  </si>
  <si>
    <t>843-EXC-2U</t>
  </si>
  <si>
    <t>843-EXC-2U-53-1</t>
  </si>
  <si>
    <t>843-LOT-41</t>
  </si>
  <si>
    <t>843-LOT-41-53-1</t>
  </si>
  <si>
    <t>843-LOT-42</t>
  </si>
  <si>
    <t>843-LOT-42-53-1</t>
  </si>
  <si>
    <t>843-LOT-43</t>
  </si>
  <si>
    <t>843-LOT-43-53-1</t>
  </si>
  <si>
    <t>843-LOT-51</t>
  </si>
  <si>
    <t>843-LOT-51-53-1</t>
  </si>
  <si>
    <t>843-LOT-52</t>
  </si>
  <si>
    <t>843-LOT-52-53-1</t>
  </si>
  <si>
    <t>843-LOT-53</t>
  </si>
  <si>
    <t>843-LOT-53-53-1</t>
  </si>
  <si>
    <t>843-LOT-5T</t>
  </si>
  <si>
    <t>843-LOT-5T-53-1</t>
  </si>
  <si>
    <t>843-LOT-71</t>
  </si>
  <si>
    <t>843-LOT-71-53-1</t>
  </si>
  <si>
    <t>843-LOT-72</t>
  </si>
  <si>
    <t>843-LOT-72-53-1</t>
  </si>
  <si>
    <t>843-LOT-73</t>
  </si>
  <si>
    <t>843-LOT-73-53-1</t>
  </si>
  <si>
    <t>843-OFF-N1</t>
  </si>
  <si>
    <t>843-OFF-N1-53-1</t>
  </si>
  <si>
    <t>843-OUT-01</t>
  </si>
  <si>
    <t>843-OUT-01-53-1</t>
  </si>
  <si>
    <t>843-OUT-02</t>
  </si>
  <si>
    <t>843-OUT-02-53-1</t>
  </si>
  <si>
    <t>843-OUT-03</t>
  </si>
  <si>
    <t>843-OUT-03-53-1</t>
  </si>
  <si>
    <t>843-PPT-21</t>
  </si>
  <si>
    <t>843-PPT-21-53-1</t>
  </si>
  <si>
    <t>843-PPT-22</t>
  </si>
  <si>
    <t>843-PPT-22-53-1</t>
  </si>
  <si>
    <t>843-PPT-23</t>
  </si>
  <si>
    <t>843-PPT-23-53-1</t>
  </si>
  <si>
    <t>843-PPT-24</t>
  </si>
  <si>
    <t>843-PPT-24-53-1</t>
  </si>
  <si>
    <t>843-PPT-25</t>
  </si>
  <si>
    <t>843-PPT-25-53-1</t>
  </si>
  <si>
    <t>843-PPT-26</t>
  </si>
  <si>
    <t>843-PPT-26-53-1</t>
  </si>
  <si>
    <t>843-WOR-00</t>
  </si>
  <si>
    <t>843-WOR-00-53-1</t>
  </si>
  <si>
    <t>843-WOR-01</t>
  </si>
  <si>
    <t>843-WOR-01-53-1</t>
  </si>
  <si>
    <t>843-WOR-02</t>
  </si>
  <si>
    <t>843-WOR-02-53-1</t>
  </si>
  <si>
    <t>843-WOR-03</t>
  </si>
  <si>
    <t>843-WOR-03-53-1</t>
  </si>
  <si>
    <t>843-WOR-04</t>
  </si>
  <si>
    <t>843-WOR-04-53-1</t>
  </si>
  <si>
    <t>843-WOR-21</t>
  </si>
  <si>
    <t>843-WOR-21-53-1</t>
  </si>
  <si>
    <t>843-WOR-22</t>
  </si>
  <si>
    <t>843-WOR-22-53-1</t>
  </si>
  <si>
    <t>843-WOR-23</t>
  </si>
  <si>
    <t>843-WOR-23-53-1</t>
  </si>
  <si>
    <t>843-WOR-24</t>
  </si>
  <si>
    <t>843-WOR-24-53-1</t>
  </si>
  <si>
    <t>843-WOR-25</t>
  </si>
  <si>
    <t>843-WOR-25-53-1</t>
  </si>
  <si>
    <t>843-WOR-26</t>
  </si>
  <si>
    <t>843-WOR-26-53-1</t>
  </si>
  <si>
    <t>843-WOR-2T</t>
  </si>
  <si>
    <t>843-WOR-2T-53-1</t>
  </si>
  <si>
    <t>843-WOR-2U</t>
  </si>
  <si>
    <t>843-WOR-2U-53-1</t>
  </si>
  <si>
    <t>861-EUF-FD</t>
  </si>
  <si>
    <t>861-EUF-FD-10-1</t>
  </si>
  <si>
    <t>861-EUF-FD-10-2</t>
  </si>
  <si>
    <t>861-EUF-FD-11-1</t>
  </si>
  <si>
    <t>861-EUF-FD-11-2</t>
  </si>
  <si>
    <t>861-EUF-FD-12-1</t>
  </si>
  <si>
    <t>861-EUF-FD-13-1</t>
  </si>
  <si>
    <t>861-EUF-FD-14-0</t>
  </si>
  <si>
    <t>861-EUF-FD-16-0</t>
  </si>
  <si>
    <t>861-EUF-FD-17-0</t>
  </si>
  <si>
    <t>861-EUF-FD-18-0</t>
  </si>
  <si>
    <t>861-EUF-FD-19-0</t>
  </si>
  <si>
    <t>861-EUF-FD-22-0</t>
  </si>
  <si>
    <t>861-EUF-FD-23-0</t>
  </si>
  <si>
    <t>861-EUF-FD-24-0</t>
  </si>
  <si>
    <t>861-EUF-FD-26-0</t>
  </si>
  <si>
    <t>861-EUF-FD-27-0</t>
  </si>
  <si>
    <t>861-EUF-FD-60-1</t>
  </si>
  <si>
    <t>861-EUF-SI</t>
  </si>
  <si>
    <t>861-EUF-SI-10-1</t>
  </si>
  <si>
    <t>864-MEE-FD</t>
  </si>
  <si>
    <t>864-MEE-FD-10-1</t>
  </si>
  <si>
    <t>864-MEE-FD-11-1</t>
  </si>
  <si>
    <t>864-MEE-FD-15-1</t>
  </si>
  <si>
    <t>fermeture définitive, désuet</t>
  </si>
  <si>
    <t>864-MEE-FD-16-1</t>
  </si>
  <si>
    <t>864-MEE-SI</t>
  </si>
  <si>
    <t>864-MEE-SI-10-1</t>
  </si>
  <si>
    <t>864-MEE-SI-15-1</t>
  </si>
  <si>
    <t>990-300-01</t>
  </si>
  <si>
    <t>990-300-01-0-0</t>
  </si>
  <si>
    <t>990-300-01-10-1</t>
  </si>
  <si>
    <t>990-300-A0</t>
  </si>
  <si>
    <t>990-300-A0-10-1</t>
  </si>
  <si>
    <t>990-410-01</t>
  </si>
  <si>
    <t>990-410-01-0-0</t>
  </si>
  <si>
    <t>990-410-12</t>
  </si>
  <si>
    <t>990-410-12-11-1</t>
  </si>
  <si>
    <t>990-410-12-13-1</t>
  </si>
  <si>
    <t>inactif depuis longtemps</t>
  </si>
  <si>
    <t>990-415-11</t>
  </si>
  <si>
    <t>990-415-11-0-0</t>
  </si>
  <si>
    <t>990-415-11-10-1</t>
  </si>
  <si>
    <t>990-415-13</t>
  </si>
  <si>
    <t>990-415-13-0-0</t>
  </si>
  <si>
    <t>990-415-13-10-1</t>
  </si>
  <si>
    <t>999-999-99</t>
  </si>
  <si>
    <t>999-999-99-0-0</t>
  </si>
  <si>
    <t>999-999-99-10-1</t>
  </si>
  <si>
    <t>inactivation</t>
  </si>
  <si>
    <t>999-ANA-FD</t>
  </si>
  <si>
    <t>999-ANA-FD-10-1</t>
  </si>
  <si>
    <t>non utilisé</t>
  </si>
  <si>
    <t>CEI-001-EI</t>
  </si>
  <si>
    <t>CEI-001-EI-10-0</t>
  </si>
  <si>
    <t>Cours CEI</t>
  </si>
  <si>
    <t>CEI-01B-EI</t>
  </si>
  <si>
    <t>CEI-01B-EI-10-0</t>
  </si>
  <si>
    <t>CEI-100-EI</t>
  </si>
  <si>
    <t>CEI-100-EI-10-0</t>
  </si>
  <si>
    <t>CEI-101-EI</t>
  </si>
  <si>
    <t>CEI-101-EI-10-0</t>
  </si>
  <si>
    <t>CEI-105-EI</t>
  </si>
  <si>
    <t>CEI-105-EI-10-0</t>
  </si>
  <si>
    <t>CEI-201-EI</t>
  </si>
  <si>
    <t>CEI-201-EI-10-0</t>
  </si>
  <si>
    <t>CEI-205-EI</t>
  </si>
  <si>
    <t>CEI-205-EI-10-0</t>
  </si>
  <si>
    <t>CEI-301-EI</t>
  </si>
  <si>
    <t>CEI-301-EI-10-0</t>
  </si>
  <si>
    <t>CEI-305-EI</t>
  </si>
  <si>
    <t>CEI-305-EI-10-0</t>
  </si>
  <si>
    <t>CEI-306-EI</t>
  </si>
  <si>
    <t>CEI-306-EI-10-0</t>
  </si>
  <si>
    <t>CEI-330-EI</t>
  </si>
  <si>
    <t>CEI-330-EI-10-0</t>
  </si>
  <si>
    <t>CEI-340-EI</t>
  </si>
  <si>
    <t>CEI-340-EI-10-0</t>
  </si>
  <si>
    <t>CEI-405-EI</t>
  </si>
  <si>
    <t>CEI-405-EI-10-0</t>
  </si>
  <si>
    <t>CEI-420-79</t>
  </si>
  <si>
    <t>CEI-420-79-10-0</t>
  </si>
  <si>
    <t>CEI-427-EI</t>
  </si>
  <si>
    <t>CEI-427-EI-10-0</t>
  </si>
  <si>
    <t>CEI-429-EI</t>
  </si>
  <si>
    <t>CEI-429-EI-10-0</t>
  </si>
  <si>
    <t>CEI-430-EI</t>
  </si>
  <si>
    <t>CEI-430-EI-10-0</t>
  </si>
  <si>
    <t>CEI-440-EI</t>
  </si>
  <si>
    <t>CEI-440-EI-10-0</t>
  </si>
  <si>
    <t>CEI-501-EI</t>
  </si>
  <si>
    <t>CEI-501-EI-10-0</t>
  </si>
  <si>
    <t>CEI-505-EI</t>
  </si>
  <si>
    <t>CEI-505-EI-10-0</t>
  </si>
  <si>
    <t>CEI-530-EI</t>
  </si>
  <si>
    <t>CEI-530-EI-10-0</t>
  </si>
  <si>
    <t>CEI-540-EI</t>
  </si>
  <si>
    <t>CEI-540-EI-10-0</t>
  </si>
  <si>
    <t>CEI-550-EI</t>
  </si>
  <si>
    <t>CEI-550-EI-10-0</t>
  </si>
  <si>
    <t>CEI-630-EI</t>
  </si>
  <si>
    <t>CEI-630-EI-10-0</t>
  </si>
  <si>
    <t>CEI-640-EI</t>
  </si>
  <si>
    <t>CEI-640-EI-10-0</t>
  </si>
  <si>
    <t>CEI-701-EI</t>
  </si>
  <si>
    <t>CEI-701-EI-10-0</t>
  </si>
  <si>
    <t>CEI-706-87</t>
  </si>
  <si>
    <t>CEI-706-87-10-0</t>
  </si>
  <si>
    <t>CEI-740-EI</t>
  </si>
  <si>
    <t>CEI-740-EI-10-0</t>
  </si>
  <si>
    <t>CEI-772-94</t>
  </si>
  <si>
    <t>CEI-772-94-10-0</t>
  </si>
  <si>
    <t>CEI-774-94</t>
  </si>
  <si>
    <t>CEI-774-94-10-0</t>
  </si>
  <si>
    <t>CEI-777-94</t>
  </si>
  <si>
    <t>CEI-777-94-10-0</t>
  </si>
  <si>
    <t>CEI-779-94</t>
  </si>
  <si>
    <t>CEI-779-94-10-0</t>
  </si>
  <si>
    <t>CEI-840-EI</t>
  </si>
  <si>
    <t>CEI-840-EI-10-0</t>
  </si>
  <si>
    <t>CEI-901-EI</t>
  </si>
  <si>
    <t>CEI-901-EI-10-0</t>
  </si>
  <si>
    <t>CEI-938-77</t>
  </si>
  <si>
    <t>CEI-938-77-10-0</t>
  </si>
  <si>
    <t>CEI-940-EI</t>
  </si>
  <si>
    <t>CEI-940-EI-10-0</t>
  </si>
  <si>
    <t>CodeMEQ - Option - Version(formaté)</t>
  </si>
  <si>
    <t>608-FPF-03 - 60 - 1</t>
  </si>
  <si>
    <t>201-103-RE - 10 - 4</t>
  </si>
  <si>
    <t>601-102-MQ - 60 - 4</t>
  </si>
  <si>
    <t>300-300-RE - 75 - 1</t>
  </si>
  <si>
    <t>109-103-MQ - 65 - 3</t>
  </si>
  <si>
    <t>300-300-RE - 70 - 1</t>
  </si>
  <si>
    <t>109-101-MQ - 65 - 1</t>
  </si>
  <si>
    <t>201-SH2-RE - 60 - 1</t>
  </si>
  <si>
    <t>Étiquettes de lignes</t>
  </si>
  <si>
    <t>109-101-MQ-65-01</t>
  </si>
  <si>
    <t>109-103-MQ-65-03</t>
  </si>
  <si>
    <t>300-300-RE-70-01</t>
  </si>
  <si>
    <t>300-300-RE-75-01</t>
  </si>
  <si>
    <t>Total général</t>
  </si>
  <si>
    <t>Nombre de CodeCours</t>
  </si>
  <si>
    <t>Efel</t>
  </si>
  <si>
    <t>s.o.</t>
  </si>
  <si>
    <t>Actif-Autre</t>
  </si>
  <si>
    <t>Est_dansCours_operation_massive</t>
  </si>
  <si>
    <t>Est_dans_Message_tuteurs</t>
  </si>
  <si>
    <t>test</t>
  </si>
  <si>
    <t>608-FPG-03-61-01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</si>
</sst>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b/>
      <sz val="11"/>
      <color theme="0"/>
      <name val="Calibri"/>
      <family val="2"/>
      <scheme val="minor"/>
    </font>
    <font>
      <sz val="11"/>
      <name val="Calibri"/>
      <family val="2"/>
      <scheme val="minor"/>
    </font>
    <font>
      <b/>
      <sz val="11"/>
      <color theme="1"/>
      <name val="Calibri"/>
      <family val="2"/>
      <scheme val="minor"/>
    </font>
    <font>
      <sz val="8"/>
      <name val="Calibri"/>
      <family val="2"/>
      <scheme val="minor"/>
    </font>
    <font>
      <sz val="11"/>
      <color rgb="FFFFFFFF"/>
      <name val="Century Gothic"/>
      <family val="2"/>
    </font>
    <font>
      <b/>
      <sz val="11"/>
      <name val="Calibri"/>
      <family val="2"/>
      <scheme val="minor"/>
    </font>
  </fonts>
  <fills count="7">
    <fill>
      <patternFill patternType="none"/>
    </fill>
    <fill>
      <patternFill patternType="gray125"/>
    </fill>
    <fill>
      <patternFill patternType="solid">
        <fgColor rgb="FFFFFF00"/>
        <bgColor indexed="64"/>
      </patternFill>
    </fill>
    <fill>
      <patternFill patternType="solid">
        <fgColor rgb="FFFF0000"/>
        <bgColor indexed="64"/>
      </patternFill>
    </fill>
    <fill>
      <patternFill patternType="solid">
        <fgColor rgb="FFFFC000"/>
        <bgColor indexed="64"/>
      </patternFill>
    </fill>
    <fill>
      <patternFill patternType="solid">
        <fgColor rgb="FF92D050"/>
        <bgColor indexed="64"/>
      </patternFill>
    </fill>
    <fill>
      <patternFill patternType="solid">
        <fgColor rgb="FF3E7E95"/>
        <bgColor indexed="64"/>
      </patternFill>
    </fill>
  </fills>
  <borders count="6">
    <border>
      <left/>
      <right/>
      <top/>
      <bottom/>
      <diagonal/>
    </border>
    <border>
      <left style="thin">
        <color theme="4" tint="0.39997558519241921"/>
      </left>
      <right/>
      <top style="thin">
        <color theme="4" tint="0.39997558519241921"/>
      </top>
      <bottom style="thin">
        <color theme="4" tint="0.39997558519241921"/>
      </bottom>
      <diagonal/>
    </border>
    <border>
      <left/>
      <right/>
      <top style="thin">
        <color theme="4" tint="0.39997558519241921"/>
      </top>
      <bottom style="thin">
        <color theme="4" tint="0.39997558519241921"/>
      </bottom>
      <diagonal/>
    </border>
    <border>
      <left style="thin">
        <color indexed="64"/>
      </left>
      <right style="thin">
        <color indexed="64"/>
      </right>
      <top style="thin">
        <color indexed="64"/>
      </top>
      <bottom style="thin">
        <color indexed="64"/>
      </bottom>
      <diagonal/>
    </border>
    <border>
      <left style="thin">
        <color theme="9" tint="0.39997558519241921"/>
      </left>
      <right/>
      <top style="thin">
        <color theme="9" tint="0.39997558519241921"/>
      </top>
      <bottom style="thin">
        <color theme="9" tint="0.39997558519241921"/>
      </bottom>
      <diagonal/>
    </border>
    <border>
      <left/>
      <right/>
      <top style="thin">
        <color theme="9" tint="0.39997558519241921"/>
      </top>
      <bottom style="thin">
        <color theme="9" tint="0.39997558519241921"/>
      </bottom>
      <diagonal/>
    </border>
  </borders>
  <cellStyleXfs count="1">
    <xf numFmtId="0" fontId="0" fillId="0" borderId="0"/>
  </cellStyleXfs>
  <cellXfs count="51">
    <xf numFmtId="0" fontId="0" fillId="0" borderId="0" xfId="0"/>
    <xf numFmtId="0" fontId="2" fillId="0" borderId="1" xfId="0" applyFont="1" applyBorder="1" applyAlignment="1">
      <alignment horizontal="center" vertical="top" wrapText="1"/>
    </xf>
    <xf numFmtId="14" fontId="0" fillId="0" borderId="0" xfId="0" applyNumberFormat="1"/>
    <xf numFmtId="0" fontId="1" fillId="0" borderId="1" xfId="0" applyFont="1" applyBorder="1" applyAlignment="1">
      <alignment horizontal="center" vertical="top" wrapText="1"/>
    </xf>
    <xf numFmtId="49" fontId="1" fillId="0" borderId="2" xfId="0" applyNumberFormat="1" applyFont="1" applyBorder="1" applyAlignment="1">
      <alignment vertical="top" wrapText="1"/>
    </xf>
    <xf numFmtId="0" fontId="1" fillId="0" borderId="2" xfId="0" applyFont="1" applyBorder="1" applyAlignment="1">
      <alignment horizontal="center" vertical="top" wrapText="1"/>
    </xf>
    <xf numFmtId="49" fontId="0" fillId="0" borderId="2" xfId="0" applyNumberFormat="1" applyBorder="1" applyAlignment="1">
      <alignment vertical="top" wrapText="1"/>
    </xf>
    <xf numFmtId="0" fontId="0" fillId="0" borderId="2" xfId="0" applyBorder="1" applyAlignment="1">
      <alignment horizontal="center" vertical="top" wrapText="1"/>
    </xf>
    <xf numFmtId="0" fontId="2" fillId="0" borderId="1" xfId="0" applyFont="1" applyBorder="1" applyAlignment="1">
      <alignment horizontal="center" vertical="top"/>
    </xf>
    <xf numFmtId="0" fontId="2" fillId="0" borderId="2" xfId="0" applyFont="1" applyBorder="1" applyAlignment="1">
      <alignment horizontal="center" vertical="top" wrapText="1"/>
    </xf>
    <xf numFmtId="0" fontId="2" fillId="0" borderId="2" xfId="0" applyFont="1" applyBorder="1" applyAlignment="1">
      <alignment horizontal="center" vertical="top"/>
    </xf>
    <xf numFmtId="49" fontId="2" fillId="0" borderId="2" xfId="0" applyNumberFormat="1" applyFont="1" applyBorder="1" applyAlignment="1">
      <alignment horizontal="center" vertical="top" wrapText="1"/>
    </xf>
    <xf numFmtId="14" fontId="1" fillId="0" borderId="0" xfId="0" applyNumberFormat="1" applyFont="1" applyAlignment="1">
      <alignment horizontal="center" vertical="top" wrapText="1"/>
    </xf>
    <xf numFmtId="49" fontId="3" fillId="0" borderId="0" xfId="0" applyNumberFormat="1" applyFont="1"/>
    <xf numFmtId="49" fontId="0" fillId="0" borderId="0" xfId="0" applyNumberFormat="1"/>
    <xf numFmtId="14" fontId="0" fillId="0" borderId="0" xfId="0" applyNumberFormat="1" applyAlignment="1">
      <alignment horizontal="center"/>
    </xf>
    <xf numFmtId="0" fontId="1" fillId="0" borderId="0" xfId="0" applyFont="1" applyAlignment="1">
      <alignment horizontal="center" vertical="top" wrapText="1"/>
    </xf>
    <xf numFmtId="0" fontId="0" fillId="4" borderId="0" xfId="0" applyFill="1"/>
    <xf numFmtId="0" fontId="0" fillId="3" borderId="0" xfId="0" applyFill="1"/>
    <xf numFmtId="0" fontId="0" fillId="0" borderId="0" xfId="0" applyAlignment="1">
      <alignment wrapText="1"/>
    </xf>
    <xf numFmtId="0" fontId="0" fillId="4" borderId="0" xfId="0" applyFill="1" applyAlignment="1">
      <alignment wrapText="1"/>
    </xf>
    <xf numFmtId="0" fontId="0" fillId="2" borderId="0" xfId="0" applyFill="1" applyAlignment="1">
      <alignment wrapText="1"/>
    </xf>
    <xf numFmtId="0" fontId="0" fillId="2" borderId="0" xfId="0" applyFill="1"/>
    <xf numFmtId="0" fontId="0" fillId="5" borderId="0" xfId="0" applyFill="1"/>
    <xf numFmtId="0" fontId="0" fillId="3" borderId="0" xfId="0" applyFill="1" applyAlignment="1">
      <alignment horizontal="center" vertical="top" wrapText="1"/>
    </xf>
    <xf numFmtId="0" fontId="0" fillId="3" borderId="2" xfId="0" applyFill="1" applyBorder="1" applyAlignment="1">
      <alignment horizontal="center" vertical="top" wrapText="1"/>
    </xf>
    <xf numFmtId="0" fontId="0" fillId="0" borderId="0" xfId="0" applyAlignment="1">
      <alignment horizontal="center" wrapText="1"/>
    </xf>
    <xf numFmtId="14" fontId="0" fillId="0" borderId="0" xfId="0" applyNumberFormat="1" applyAlignment="1">
      <alignment horizontal="center" wrapText="1"/>
    </xf>
    <xf numFmtId="0" fontId="0" fillId="0" borderId="0" xfId="0" applyAlignment="1">
      <alignment horizontal="center"/>
    </xf>
    <xf numFmtId="0" fontId="0" fillId="0" borderId="0" xfId="0" applyAlignment="1">
      <alignment horizontal="center" vertical="top" wrapText="1"/>
    </xf>
    <xf numFmtId="0" fontId="0" fillId="0" borderId="3" xfId="0" applyBorder="1" applyAlignment="1">
      <alignment vertical="top" wrapText="1"/>
    </xf>
    <xf numFmtId="0" fontId="0" fillId="0" borderId="0" xfId="0" pivotButton="1"/>
    <xf numFmtId="0" fontId="0" fillId="0" borderId="0" xfId="0" applyAlignment="1">
      <alignment horizontal="left"/>
    </xf>
    <xf numFmtId="0" fontId="0" fillId="5" borderId="0" xfId="0" applyFill="1" applyAlignment="1">
      <alignment horizontal="left"/>
    </xf>
    <xf numFmtId="0" fontId="5" fillId="6" borderId="3" xfId="0" applyFont="1" applyFill="1" applyBorder="1" applyAlignment="1">
      <alignment horizontal="left" vertical="center" wrapText="1"/>
    </xf>
    <xf numFmtId="0" fontId="2" fillId="0" borderId="3" xfId="0" applyFont="1" applyBorder="1" applyAlignment="1">
      <alignment horizontal="left" vertical="top" wrapText="1"/>
    </xf>
    <xf numFmtId="0" fontId="2" fillId="0" borderId="3" xfId="0" applyFont="1" applyBorder="1" applyAlignment="1">
      <alignment horizontal="left" vertical="top"/>
    </xf>
    <xf numFmtId="0" fontId="0" fillId="0" borderId="3" xfId="0" applyBorder="1" applyAlignment="1">
      <alignment horizontal="left" vertical="top" wrapText="1"/>
    </xf>
    <xf numFmtId="0" fontId="0" fillId="0" borderId="4" xfId="0" applyFont="1" applyFill="1" applyBorder="1"/>
    <xf numFmtId="0" fontId="0" fillId="0" borderId="5" xfId="0" applyFont="1" applyFill="1" applyBorder="1"/>
    <xf numFmtId="14" fontId="0" fillId="0" borderId="5" xfId="0" applyNumberFormat="1" applyFont="1" applyFill="1" applyBorder="1"/>
    <xf numFmtId="0" fontId="0" fillId="0" borderId="5" xfId="0" applyFill="1" applyBorder="1"/>
    <xf numFmtId="0" fontId="0" fillId="0" borderId="0" xfId="0" applyFill="1"/>
    <xf numFmtId="0" fontId="6" fillId="0" borderId="4" xfId="0" applyFont="1" applyFill="1" applyBorder="1"/>
    <xf numFmtId="0" fontId="6" fillId="0" borderId="5" xfId="0" applyFont="1" applyFill="1" applyBorder="1"/>
    <xf numFmtId="0" fontId="0" fillId="5" borderId="5" xfId="0" applyFont="1" applyFill="1" applyBorder="1"/>
    <xf numFmtId="14" fontId="0" fillId="5" borderId="5" xfId="0" applyNumberFormat="1" applyFont="1" applyFill="1" applyBorder="1"/>
    <xf numFmtId="0" fontId="6" fillId="4" borderId="5" xfId="0" applyFont="1" applyFill="1" applyBorder="1"/>
    <xf numFmtId="0" fontId="0" fillId="4" borderId="5" xfId="0" applyFont="1" applyFill="1" applyBorder="1"/>
    <xf numFmtId="14" fontId="0" fillId="4" borderId="5" xfId="0" applyNumberFormat="1" applyFont="1" applyFill="1" applyBorder="1"/>
    <xf numFmtId="0" fontId="0" fillId="4" borderId="0" xfId="0" applyFont="1" applyFill="1" applyBorder="1"/>
  </cellXfs>
  <cellStyles count="1">
    <cellStyle name="Normal" xfId="0" builtinId="0"/>
  </cellStyles>
  <dxfs count="33">
    <dxf>
      <numFmt numFmtId="0" formatCode="General"/>
    </dxf>
    <dxf>
      <numFmt numFmtId="0" formatCode="General"/>
    </dxf>
    <dxf>
      <numFmt numFmtId="0" formatCode="General"/>
    </dxf>
    <dxf>
      <fill>
        <patternFill patternType="solid">
          <bgColor rgb="FF92D050"/>
        </patternFill>
      </fill>
    </dxf>
    <dxf>
      <fill>
        <patternFill patternType="solid">
          <bgColor rgb="FF92D050"/>
        </patternFill>
      </fill>
    </dxf>
    <dxf>
      <numFmt numFmtId="0" formatCode="General"/>
    </dxf>
    <dxf>
      <numFmt numFmtId="0" formatCode="General"/>
    </dxf>
    <dxf>
      <numFmt numFmtId="19" formatCode="yyyy/mm/dd"/>
    </dxf>
    <dxf>
      <numFmt numFmtId="0" formatCode="General"/>
    </dxf>
    <dxf>
      <numFmt numFmtId="19" formatCode="yyyy/mm/dd"/>
    </dxf>
    <dxf>
      <numFmt numFmtId="0" formatCode="General"/>
    </dxf>
    <dxf>
      <numFmt numFmtId="0" formatCode="General"/>
    </dxf>
    <dxf>
      <fill>
        <patternFill patternType="none">
          <fgColor indexed="64"/>
          <bgColor indexed="65"/>
        </patternFill>
      </fill>
      <alignment horizontal="general" vertical="bottom" textRotation="0" wrapText="1" indent="0" justifyLastLine="0" shrinkToFit="0" readingOrder="0"/>
    </dxf>
    <dxf>
      <fill>
        <patternFill patternType="none">
          <fgColor indexed="64"/>
          <bgColor indexed="65"/>
        </patternFill>
      </fill>
      <alignment horizontal="general" vertical="bottom" textRotation="0" wrapText="1" indent="0" justifyLastLine="0" shrinkToFit="0" readingOrder="0"/>
    </dxf>
    <dxf>
      <fill>
        <patternFill patternType="none">
          <fgColor indexed="64"/>
          <bgColor indexed="65"/>
        </patternFill>
      </fill>
      <alignment horizontal="general" vertical="bottom" textRotation="0" wrapText="1" indent="0" justifyLastLine="0" shrinkToFit="0" readingOrder="0"/>
    </dxf>
    <dxf>
      <fill>
        <patternFill patternType="none">
          <fgColor indexed="64"/>
          <bgColor indexed="65"/>
        </patternFill>
      </fill>
      <alignment horizontal="general" vertical="bottom" textRotation="0" wrapText="1" indent="0" justifyLastLine="0" shrinkToFit="0" readingOrder="0"/>
    </dxf>
    <dxf>
      <alignment textRotation="0" wrapText="1" indent="0" justifyLastLine="0" shrinkToFit="0" readingOrder="0"/>
    </dxf>
    <dxf>
      <numFmt numFmtId="19" formatCode="yyyy/mm/dd"/>
    </dxf>
    <dxf>
      <numFmt numFmtId="19" formatCode="yyyy/mm/dd"/>
      <fill>
        <patternFill patternType="none">
          <fgColor indexed="64"/>
          <bgColor indexed="65"/>
        </patternFill>
      </fill>
      <alignment horizontal="center" vertical="bottom" textRotation="0" wrapText="0" indent="0" justifyLastLine="0" shrinkToFit="0" readingOrder="0"/>
    </dxf>
    <dxf>
      <fill>
        <patternFill patternType="none">
          <fgColor indexed="64"/>
          <bgColor indexed="65"/>
        </patternFill>
      </fill>
      <alignment horizontal="center" vertical="top" textRotation="0" wrapText="1" indent="0" justifyLastLine="0" shrinkToFit="0" readingOrder="0"/>
      <border diagonalUp="0" diagonalDown="0" outline="0">
        <left/>
        <right/>
        <top style="thin">
          <color theme="4" tint="0.39997558519241921"/>
        </top>
        <bottom style="thin">
          <color theme="4" tint="0.39997558519241921"/>
        </bottom>
      </border>
    </dxf>
    <dxf>
      <fill>
        <patternFill patternType="none">
          <fgColor indexed="64"/>
          <bgColor indexed="65"/>
        </patternFill>
      </fill>
      <alignment horizontal="center" vertical="top" textRotation="0" wrapText="1" indent="0" justifyLastLine="0" shrinkToFit="0" readingOrder="0"/>
      <border diagonalUp="0" diagonalDown="0">
        <left/>
        <right/>
        <top style="thin">
          <color theme="4" tint="0.39997558519241921"/>
        </top>
        <bottom style="thin">
          <color theme="4" tint="0.39997558519241921"/>
        </bottom>
        <vertical/>
        <horizontal/>
      </border>
    </dxf>
    <dxf>
      <numFmt numFmtId="30" formatCode="@"/>
      <fill>
        <patternFill patternType="none">
          <fgColor indexed="64"/>
          <bgColor indexed="65"/>
        </patternFill>
      </fill>
      <alignment horizontal="general" vertical="top" textRotation="0" wrapText="1" indent="0" justifyLastLine="0" shrinkToFit="0" readingOrder="0"/>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1"/>
        <color auto="1"/>
        <name val="Calibri"/>
        <family val="2"/>
        <scheme val="minor"/>
      </font>
      <numFmt numFmtId="0" formatCode="General"/>
      <alignment horizontal="center" vertical="top" textRotation="0" wrapText="1" indent="0" justifyLastLine="0" shrinkToFit="0" readingOrder="0"/>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horizontal="center" vertical="top" textRotation="0" wrapText="1" indent="0" justifyLastLine="0" shrinkToFit="0" readingOrder="0"/>
      <border diagonalUp="0" diagonalDown="0">
        <left/>
        <right/>
        <top style="thin">
          <color theme="4" tint="0.39997558519241921"/>
        </top>
        <bottom style="thin">
          <color theme="4" tint="0.39997558519241921"/>
        </bottom>
        <vertical/>
        <horizontal/>
      </border>
    </dxf>
    <dxf>
      <font>
        <b/>
        <i val="0"/>
        <strike val="0"/>
        <condense val="0"/>
        <extend val="0"/>
        <outline val="0"/>
        <shadow val="0"/>
        <u val="none"/>
        <vertAlign val="baseline"/>
        <sz val="11"/>
        <color theme="0"/>
        <name val="Calibri"/>
        <family val="2"/>
        <scheme val="minor"/>
      </font>
      <fill>
        <patternFill patternType="none">
          <fgColor indexed="64"/>
          <bgColor indexed="65"/>
        </patternFill>
      </fill>
      <alignment horizontal="center" vertical="top" textRotation="0" wrapText="1" indent="0" justifyLastLine="0" shrinkToFit="0" readingOrder="0"/>
    </dxf>
    <dxf>
      <fill>
        <patternFill patternType="none">
          <fgColor indexed="64"/>
          <bgColor indexed="65"/>
        </patternFill>
      </fill>
      <alignment horizontal="general" vertical="bottom" textRotation="0" wrapText="1" indent="0" justifyLastLine="0" shrinkToFit="0" readingOrder="0"/>
    </dxf>
    <dxf>
      <fill>
        <patternFill patternType="none">
          <fgColor indexed="64"/>
          <bgColor indexed="65"/>
        </patternFill>
      </fill>
      <alignment horizontal="general" vertical="bottom" textRotation="0" wrapText="1" indent="0" justifyLastLine="0" shrinkToFit="0" readingOrder="0"/>
    </dxf>
    <dxf>
      <fill>
        <patternFill patternType="none">
          <fgColor indexed="64"/>
          <bgColor indexed="65"/>
        </patternFill>
      </fill>
      <alignment horizontal="general" vertical="bottom" textRotation="0" wrapText="1" indent="0" justifyLastLine="0" shrinkToFit="0" readingOrder="0"/>
    </dxf>
    <dxf>
      <fill>
        <patternFill patternType="none">
          <fgColor indexed="64"/>
          <bgColor indexed="65"/>
        </patternFill>
      </fill>
      <alignment horizontal="center" vertical="top" textRotation="0" wrapText="1" indent="0" justifyLastLine="0" shrinkToFit="0" readingOrder="0"/>
      <border diagonalUp="0" diagonalDown="0" outline="0">
        <left/>
        <right/>
        <top style="thin">
          <color theme="4" tint="0.39997558519241921"/>
        </top>
        <bottom style="thin">
          <color theme="4" tint="0.39997558519241921"/>
        </bottom>
      </border>
    </dxf>
    <dxf>
      <numFmt numFmtId="30" formatCode="@"/>
      <fill>
        <patternFill patternType="none">
          <fgColor indexed="64"/>
          <bgColor auto="1"/>
        </patternFill>
      </fill>
      <alignment horizontal="general" vertical="top" textRotation="0" wrapText="1" indent="0" justifyLastLine="0" shrinkToFit="0" readingOrder="0"/>
      <border diagonalUp="0" diagonalDown="0" outline="0">
        <left/>
        <right/>
        <top style="thin">
          <color theme="4" tint="0.39997558519241921"/>
        </top>
        <bottom style="thin">
          <color theme="4" tint="0.39997558519241921"/>
        </bottom>
      </border>
    </dxf>
    <dxf>
      <font>
        <b val="0"/>
        <i val="0"/>
        <strike val="0"/>
        <condense val="0"/>
        <extend val="0"/>
        <outline val="0"/>
        <shadow val="0"/>
        <u val="none"/>
        <vertAlign val="baseline"/>
        <sz val="11"/>
        <color auto="1"/>
        <name val="Calibri"/>
        <family val="2"/>
        <scheme val="minor"/>
      </font>
      <numFmt numFmtId="0" formatCode="General"/>
      <fill>
        <patternFill patternType="none">
          <fgColor indexed="64"/>
          <bgColor auto="1"/>
        </patternFill>
      </fill>
      <alignment horizontal="center" vertical="top" textRotation="0" wrapText="1" indent="0" justifyLastLine="0" shrinkToFit="0" readingOrder="0"/>
      <border diagonalUp="0" diagonalDown="0" outline="0">
        <left/>
        <right/>
        <top style="thin">
          <color theme="4" tint="0.39997558519241921"/>
        </top>
        <bottom style="thin">
          <color theme="4" tint="0.39997558519241921"/>
        </bottom>
      </border>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center" vertical="top" textRotation="0" wrapText="1" indent="0" justifyLastLine="0" shrinkToFit="0" readingOrder="0"/>
      <border diagonalUp="0" diagonalDown="0" outline="0">
        <left/>
        <right/>
        <top style="thin">
          <color theme="4" tint="0.39997558519241921"/>
        </top>
        <bottom style="thin">
          <color theme="4" tint="0.39997558519241921"/>
        </bottom>
      </border>
    </dxf>
    <dxf>
      <font>
        <b/>
        <i val="0"/>
        <strike val="0"/>
        <condense val="0"/>
        <extend val="0"/>
        <outline val="0"/>
        <shadow val="0"/>
        <u val="none"/>
        <vertAlign val="baseline"/>
        <sz val="11"/>
        <color theme="0"/>
        <name val="Calibri"/>
        <family val="2"/>
        <scheme val="minor"/>
      </font>
      <fill>
        <patternFill patternType="none">
          <fgColor indexed="64"/>
          <bgColor indexed="65"/>
        </patternFill>
      </fill>
      <alignment horizontal="center" vertical="top" textRotation="0" wrapText="1" indent="0" justifyLastLine="0" shrinkToFit="0" readingOrder="0"/>
    </dxf>
  </dxfs>
  <tableStyles count="0" defaultTableStyle="TableStyleMedium2" defaultPivotStyle="PivotStyleLight16"/>
  <colors>
    <mruColors>
      <color rgb="FF0099CC"/>
      <color rgb="FF00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pivotCacheDefinition" Target="pivotCache/pivotCacheDefinition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connections" Target="connection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Michel Lalumière" refreshedDate="45362.676015277779" createdVersion="8" refreshedVersion="8" minRefreshableVersion="3" recordCount="151" xr:uid="{B379F9F5-3873-4080-8B73-FEAA9D208F35}">
  <cacheSource type="worksheet">
    <worksheetSource name="Cours_inactifs_inscriptions_actives"/>
  </cacheSource>
  <cacheFields count="6">
    <cacheField name="Code MEQ" numFmtId="0">
      <sharedItems/>
    </cacheField>
    <cacheField name="Code d'option" numFmtId="0">
      <sharedItems containsSemiMixedTypes="0" containsString="0" containsNumber="1" containsInteger="1" minValue="10" maxValue="75"/>
    </cacheField>
    <cacheField name="Version du cours" numFmtId="0">
      <sharedItems containsSemiMixedTypes="0" containsString="0" containsNumber="1" containsInteger="1" minValue="1" maxValue="4"/>
    </cacheField>
    <cacheField name="CodeCours" numFmtId="0">
      <sharedItems count="8">
        <s v="109-101-MQ-65-01"/>
        <s v="109-103-MQ-65-03"/>
        <s v="201-103-RE-10-04"/>
        <s v="201-SH2-RE-60-01"/>
        <s v="300-300-RE-70-01"/>
        <s v="300-300-RE-75-01"/>
        <s v="601-102-MQ-60-04"/>
        <s v="608-FPF-03-60-01"/>
      </sharedItems>
    </cacheField>
    <cacheField name="CodeMEQ - Option - Version(formaté)" numFmtId="0">
      <sharedItems/>
    </cacheField>
    <cacheField name="Column1"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51">
  <r>
    <s v="109-101-MQ"/>
    <n v="65"/>
    <n v="1"/>
    <x v="0"/>
    <s v="109-101-MQ - 65 - 1"/>
    <s v=""/>
  </r>
  <r>
    <s v="109-101-MQ"/>
    <n v="65"/>
    <n v="1"/>
    <x v="0"/>
    <s v="109-101-MQ - 65 - 1"/>
    <s v=""/>
  </r>
  <r>
    <s v="109-103-MQ"/>
    <n v="65"/>
    <n v="3"/>
    <x v="1"/>
    <s v="109-103-MQ - 65 - 3"/>
    <s v=""/>
  </r>
  <r>
    <s v="109-103-MQ"/>
    <n v="65"/>
    <n v="3"/>
    <x v="1"/>
    <s v="109-103-MQ - 65 - 3"/>
    <s v=""/>
  </r>
  <r>
    <s v="201-103-RE"/>
    <n v="10"/>
    <n v="4"/>
    <x v="2"/>
    <s v="201-103-RE - 10 - 4"/>
    <s v=""/>
  </r>
  <r>
    <s v="201-103-RE"/>
    <n v="10"/>
    <n v="4"/>
    <x v="2"/>
    <s v="201-103-RE - 10 - 4"/>
    <s v=""/>
  </r>
  <r>
    <s v="201-103-RE"/>
    <n v="10"/>
    <n v="4"/>
    <x v="2"/>
    <s v="201-103-RE - 10 - 4"/>
    <s v=""/>
  </r>
  <r>
    <s v="201-103-RE"/>
    <n v="10"/>
    <n v="4"/>
    <x v="2"/>
    <s v="201-103-RE - 10 - 4"/>
    <s v=""/>
  </r>
  <r>
    <s v="201-103-RE"/>
    <n v="10"/>
    <n v="4"/>
    <x v="2"/>
    <s v="201-103-RE - 10 - 4"/>
    <s v=""/>
  </r>
  <r>
    <s v="201-103-RE"/>
    <n v="10"/>
    <n v="4"/>
    <x v="2"/>
    <s v="201-103-RE - 10 - 4"/>
    <s v=""/>
  </r>
  <r>
    <s v="201-103-RE"/>
    <n v="10"/>
    <n v="4"/>
    <x v="2"/>
    <s v="201-103-RE - 10 - 4"/>
    <s v=""/>
  </r>
  <r>
    <s v="201-103-RE"/>
    <n v="10"/>
    <n v="4"/>
    <x v="2"/>
    <s v="201-103-RE - 10 - 4"/>
    <s v=""/>
  </r>
  <r>
    <s v="201-103-RE"/>
    <n v="10"/>
    <n v="4"/>
    <x v="2"/>
    <s v="201-103-RE - 10 - 4"/>
    <s v=""/>
  </r>
  <r>
    <s v="201-103-RE"/>
    <n v="10"/>
    <n v="4"/>
    <x v="2"/>
    <s v="201-103-RE - 10 - 4"/>
    <s v=""/>
  </r>
  <r>
    <s v="201-103-RE"/>
    <n v="10"/>
    <n v="4"/>
    <x v="2"/>
    <s v="201-103-RE - 10 - 4"/>
    <s v=""/>
  </r>
  <r>
    <s v="201-103-RE"/>
    <n v="10"/>
    <n v="4"/>
    <x v="2"/>
    <s v="201-103-RE - 10 - 4"/>
    <s v=""/>
  </r>
  <r>
    <s v="201-103-RE"/>
    <n v="10"/>
    <n v="4"/>
    <x v="2"/>
    <s v="201-103-RE - 10 - 4"/>
    <s v=""/>
  </r>
  <r>
    <s v="201-103-RE"/>
    <n v="10"/>
    <n v="4"/>
    <x v="2"/>
    <s v="201-103-RE - 10 - 4"/>
    <s v=""/>
  </r>
  <r>
    <s v="201-103-RE"/>
    <n v="10"/>
    <n v="4"/>
    <x v="2"/>
    <s v="201-103-RE - 10 - 4"/>
    <s v=""/>
  </r>
  <r>
    <s v="201-103-RE"/>
    <n v="10"/>
    <n v="4"/>
    <x v="2"/>
    <s v="201-103-RE - 10 - 4"/>
    <s v=""/>
  </r>
  <r>
    <s v="201-103-RE"/>
    <n v="10"/>
    <n v="4"/>
    <x v="2"/>
    <s v="201-103-RE - 10 - 4"/>
    <s v=""/>
  </r>
  <r>
    <s v="201-103-RE"/>
    <n v="10"/>
    <n v="4"/>
    <x v="2"/>
    <s v="201-103-RE - 10 - 4"/>
    <s v=""/>
  </r>
  <r>
    <s v="201-103-RE"/>
    <n v="10"/>
    <n v="4"/>
    <x v="2"/>
    <s v="201-103-RE - 10 - 4"/>
    <s v=""/>
  </r>
  <r>
    <s v="201-103-RE"/>
    <n v="10"/>
    <n v="4"/>
    <x v="2"/>
    <s v="201-103-RE - 10 - 4"/>
    <s v=""/>
  </r>
  <r>
    <s v="201-103-RE"/>
    <n v="10"/>
    <n v="4"/>
    <x v="2"/>
    <s v="201-103-RE - 10 - 4"/>
    <s v=""/>
  </r>
  <r>
    <s v="201-103-RE"/>
    <n v="10"/>
    <n v="4"/>
    <x v="2"/>
    <s v="201-103-RE - 10 - 4"/>
    <s v=""/>
  </r>
  <r>
    <s v="201-103-RE"/>
    <n v="10"/>
    <n v="4"/>
    <x v="2"/>
    <s v="201-103-RE - 10 - 4"/>
    <s v=""/>
  </r>
  <r>
    <s v="201-103-RE"/>
    <n v="10"/>
    <n v="4"/>
    <x v="2"/>
    <s v="201-103-RE - 10 - 4"/>
    <s v=""/>
  </r>
  <r>
    <s v="201-103-RE"/>
    <n v="10"/>
    <n v="4"/>
    <x v="2"/>
    <s v="201-103-RE - 10 - 4"/>
    <s v=""/>
  </r>
  <r>
    <s v="201-103-RE"/>
    <n v="10"/>
    <n v="4"/>
    <x v="2"/>
    <s v="201-103-RE - 10 - 4"/>
    <s v=""/>
  </r>
  <r>
    <s v="201-103-RE"/>
    <n v="10"/>
    <n v="4"/>
    <x v="2"/>
    <s v="201-103-RE - 10 - 4"/>
    <s v=""/>
  </r>
  <r>
    <s v="201-103-RE"/>
    <n v="10"/>
    <n v="4"/>
    <x v="2"/>
    <s v="201-103-RE - 10 - 4"/>
    <s v=""/>
  </r>
  <r>
    <s v="201-103-RE"/>
    <n v="10"/>
    <n v="4"/>
    <x v="2"/>
    <s v="201-103-RE - 10 - 4"/>
    <s v=""/>
  </r>
  <r>
    <s v="201-103-RE"/>
    <n v="10"/>
    <n v="4"/>
    <x v="2"/>
    <s v="201-103-RE - 10 - 4"/>
    <s v=""/>
  </r>
  <r>
    <s v="201-103-RE"/>
    <n v="10"/>
    <n v="4"/>
    <x v="2"/>
    <s v="201-103-RE - 10 - 4"/>
    <s v=""/>
  </r>
  <r>
    <s v="201-103-RE"/>
    <n v="10"/>
    <n v="4"/>
    <x v="2"/>
    <s v="201-103-RE - 10 - 4"/>
    <s v=""/>
  </r>
  <r>
    <s v="201-103-RE"/>
    <n v="10"/>
    <n v="4"/>
    <x v="2"/>
    <s v="201-103-RE - 10 - 4"/>
    <s v=""/>
  </r>
  <r>
    <s v="201-103-RE"/>
    <n v="10"/>
    <n v="4"/>
    <x v="2"/>
    <s v="201-103-RE - 10 - 4"/>
    <s v=""/>
  </r>
  <r>
    <s v="201-103-RE"/>
    <n v="10"/>
    <n v="4"/>
    <x v="2"/>
    <s v="201-103-RE - 10 - 4"/>
    <s v=""/>
  </r>
  <r>
    <s v="201-103-RE"/>
    <n v="10"/>
    <n v="4"/>
    <x v="2"/>
    <s v="201-103-RE - 10 - 4"/>
    <s v=""/>
  </r>
  <r>
    <s v="201-103-RE"/>
    <n v="10"/>
    <n v="4"/>
    <x v="2"/>
    <s v="201-103-RE - 10 - 4"/>
    <s v=""/>
  </r>
  <r>
    <s v="201-103-RE"/>
    <n v="10"/>
    <n v="4"/>
    <x v="2"/>
    <s v="201-103-RE - 10 - 4"/>
    <s v=""/>
  </r>
  <r>
    <s v="201-103-RE"/>
    <n v="10"/>
    <n v="4"/>
    <x v="2"/>
    <s v="201-103-RE - 10 - 4"/>
    <s v=""/>
  </r>
  <r>
    <s v="201-103-RE"/>
    <n v="10"/>
    <n v="4"/>
    <x v="2"/>
    <s v="201-103-RE - 10 - 4"/>
    <s v=""/>
  </r>
  <r>
    <s v="201-103-RE"/>
    <n v="10"/>
    <n v="4"/>
    <x v="2"/>
    <s v="201-103-RE - 10 - 4"/>
    <s v=""/>
  </r>
  <r>
    <s v="201-103-RE"/>
    <n v="10"/>
    <n v="4"/>
    <x v="2"/>
    <s v="201-103-RE - 10 - 4"/>
    <s v=""/>
  </r>
  <r>
    <s v="201-103-RE"/>
    <n v="10"/>
    <n v="4"/>
    <x v="2"/>
    <s v="201-103-RE - 10 - 4"/>
    <s v=""/>
  </r>
  <r>
    <s v="201-103-RE"/>
    <n v="10"/>
    <n v="4"/>
    <x v="2"/>
    <s v="201-103-RE - 10 - 4"/>
    <s v=""/>
  </r>
  <r>
    <s v="201-103-RE"/>
    <n v="10"/>
    <n v="4"/>
    <x v="2"/>
    <s v="201-103-RE - 10 - 4"/>
    <s v=""/>
  </r>
  <r>
    <s v="201-103-RE"/>
    <n v="10"/>
    <n v="4"/>
    <x v="2"/>
    <s v="201-103-RE - 10 - 4"/>
    <s v=""/>
  </r>
  <r>
    <s v="201-103-RE"/>
    <n v="10"/>
    <n v="4"/>
    <x v="2"/>
    <s v="201-103-RE - 10 - 4"/>
    <s v=""/>
  </r>
  <r>
    <s v="201-103-RE"/>
    <n v="10"/>
    <n v="4"/>
    <x v="2"/>
    <s v="201-103-RE - 10 - 4"/>
    <s v=""/>
  </r>
  <r>
    <s v="201-103-RE"/>
    <n v="10"/>
    <n v="4"/>
    <x v="2"/>
    <s v="201-103-RE - 10 - 4"/>
    <s v=""/>
  </r>
  <r>
    <s v="201-103-RE"/>
    <n v="10"/>
    <n v="4"/>
    <x v="2"/>
    <s v="201-103-RE - 10 - 4"/>
    <s v=""/>
  </r>
  <r>
    <s v="201-103-RE"/>
    <n v="10"/>
    <n v="4"/>
    <x v="2"/>
    <s v="201-103-RE - 10 - 4"/>
    <s v=""/>
  </r>
  <r>
    <s v="201-103-RE"/>
    <n v="10"/>
    <n v="4"/>
    <x v="2"/>
    <s v="201-103-RE - 10 - 4"/>
    <s v=""/>
  </r>
  <r>
    <s v="201-103-RE"/>
    <n v="10"/>
    <n v="4"/>
    <x v="2"/>
    <s v="201-103-RE - 10 - 4"/>
    <s v=""/>
  </r>
  <r>
    <s v="201-103-RE"/>
    <n v="10"/>
    <n v="4"/>
    <x v="2"/>
    <s v="201-103-RE - 10 - 4"/>
    <s v=""/>
  </r>
  <r>
    <s v="201-103-RE"/>
    <n v="10"/>
    <n v="4"/>
    <x v="2"/>
    <s v="201-103-RE - 10 - 4"/>
    <s v=""/>
  </r>
  <r>
    <s v="201-103-RE"/>
    <n v="10"/>
    <n v="4"/>
    <x v="2"/>
    <s v="201-103-RE - 10 - 4"/>
    <s v=""/>
  </r>
  <r>
    <s v="201-103-RE"/>
    <n v="10"/>
    <n v="4"/>
    <x v="2"/>
    <s v="201-103-RE - 10 - 4"/>
    <s v=""/>
  </r>
  <r>
    <s v="201-103-RE"/>
    <n v="10"/>
    <n v="4"/>
    <x v="2"/>
    <s v="201-103-RE - 10 - 4"/>
    <s v=""/>
  </r>
  <r>
    <s v="201-103-RE"/>
    <n v="10"/>
    <n v="4"/>
    <x v="2"/>
    <s v="201-103-RE - 10 - 4"/>
    <s v=""/>
  </r>
  <r>
    <s v="201-SH2-RE"/>
    <n v="60"/>
    <n v="1"/>
    <x v="3"/>
    <s v="201-SH2-RE - 60 - 1"/>
    <s v=""/>
  </r>
  <r>
    <s v="201-SH2-RE"/>
    <n v="60"/>
    <n v="1"/>
    <x v="3"/>
    <s v="201-SH2-RE - 60 - 1"/>
    <s v=""/>
  </r>
  <r>
    <s v="201-SH2-RE"/>
    <n v="60"/>
    <n v="1"/>
    <x v="3"/>
    <s v="201-SH2-RE - 60 - 1"/>
    <s v=""/>
  </r>
  <r>
    <s v="201-SH2-RE"/>
    <n v="60"/>
    <n v="1"/>
    <x v="3"/>
    <s v="201-SH2-RE - 60 - 1"/>
    <s v=""/>
  </r>
  <r>
    <s v="201-SH2-RE"/>
    <n v="60"/>
    <n v="1"/>
    <x v="3"/>
    <s v="201-SH2-RE - 60 - 1"/>
    <s v=""/>
  </r>
  <r>
    <s v="201-SH2-RE"/>
    <n v="60"/>
    <n v="1"/>
    <x v="3"/>
    <s v="201-SH2-RE - 60 - 1"/>
    <s v=""/>
  </r>
  <r>
    <s v="201-SH2-RE"/>
    <n v="60"/>
    <n v="1"/>
    <x v="3"/>
    <s v="201-SH2-RE - 60 - 1"/>
    <s v=""/>
  </r>
  <r>
    <s v="201-SH2-RE"/>
    <n v="60"/>
    <n v="1"/>
    <x v="3"/>
    <s v="201-SH2-RE - 60 - 1"/>
    <s v=""/>
  </r>
  <r>
    <s v="300-300-RE"/>
    <n v="70"/>
    <n v="1"/>
    <x v="4"/>
    <s v="300-300-RE - 70 - 1"/>
    <s v=""/>
  </r>
  <r>
    <s v="300-300-RE"/>
    <n v="70"/>
    <n v="1"/>
    <x v="4"/>
    <s v="300-300-RE - 70 - 1"/>
    <s v=""/>
  </r>
  <r>
    <s v="300-300-RE"/>
    <n v="70"/>
    <n v="1"/>
    <x v="4"/>
    <s v="300-300-RE - 70 - 1"/>
    <s v=""/>
  </r>
  <r>
    <s v="300-300-RE"/>
    <n v="70"/>
    <n v="1"/>
    <x v="4"/>
    <s v="300-300-RE - 70 - 1"/>
    <s v=""/>
  </r>
  <r>
    <s v="300-300-RE"/>
    <n v="70"/>
    <n v="1"/>
    <x v="4"/>
    <s v="300-300-RE - 70 - 1"/>
    <s v=""/>
  </r>
  <r>
    <s v="300-300-RE"/>
    <n v="70"/>
    <n v="1"/>
    <x v="4"/>
    <s v="300-300-RE - 70 - 1"/>
    <s v=""/>
  </r>
  <r>
    <s v="300-300-RE"/>
    <n v="70"/>
    <n v="1"/>
    <x v="4"/>
    <s v="300-300-RE - 70 - 1"/>
    <s v=""/>
  </r>
  <r>
    <s v="300-300-RE"/>
    <n v="70"/>
    <n v="1"/>
    <x v="4"/>
    <s v="300-300-RE - 70 - 1"/>
    <s v=""/>
  </r>
  <r>
    <s v="300-300-RE"/>
    <n v="70"/>
    <n v="1"/>
    <x v="4"/>
    <s v="300-300-RE - 70 - 1"/>
    <s v=""/>
  </r>
  <r>
    <s v="300-300-RE"/>
    <n v="75"/>
    <n v="1"/>
    <x v="5"/>
    <s v="300-300-RE - 75 - 1"/>
    <s v=""/>
  </r>
  <r>
    <s v="300-300-RE"/>
    <n v="75"/>
    <n v="1"/>
    <x v="5"/>
    <s v="300-300-RE - 75 - 1"/>
    <s v=""/>
  </r>
  <r>
    <s v="601-102-MQ"/>
    <n v="60"/>
    <n v="4"/>
    <x v="6"/>
    <s v="601-102-MQ - 60 - 4"/>
    <s v=""/>
  </r>
  <r>
    <s v="601-102-MQ"/>
    <n v="60"/>
    <n v="4"/>
    <x v="6"/>
    <s v="601-102-MQ - 60 - 4"/>
    <s v=""/>
  </r>
  <r>
    <s v="601-102-MQ"/>
    <n v="60"/>
    <n v="4"/>
    <x v="6"/>
    <s v="601-102-MQ - 60 - 4"/>
    <s v=""/>
  </r>
  <r>
    <s v="601-102-MQ"/>
    <n v="60"/>
    <n v="4"/>
    <x v="6"/>
    <s v="601-102-MQ - 60 - 4"/>
    <s v=""/>
  </r>
  <r>
    <s v="601-102-MQ"/>
    <n v="60"/>
    <n v="4"/>
    <x v="6"/>
    <s v="601-102-MQ - 60 - 4"/>
    <s v=""/>
  </r>
  <r>
    <s v="601-102-MQ"/>
    <n v="60"/>
    <n v="4"/>
    <x v="6"/>
    <s v="601-102-MQ - 60 - 4"/>
    <s v=""/>
  </r>
  <r>
    <s v="601-102-MQ"/>
    <n v="60"/>
    <n v="4"/>
    <x v="6"/>
    <s v="601-102-MQ - 60 - 4"/>
    <s v=""/>
  </r>
  <r>
    <s v="601-102-MQ"/>
    <n v="60"/>
    <n v="4"/>
    <x v="6"/>
    <s v="601-102-MQ - 60 - 4"/>
    <s v=""/>
  </r>
  <r>
    <s v="601-102-MQ"/>
    <n v="60"/>
    <n v="4"/>
    <x v="6"/>
    <s v="601-102-MQ - 60 - 4"/>
    <s v=""/>
  </r>
  <r>
    <s v="601-102-MQ"/>
    <n v="60"/>
    <n v="4"/>
    <x v="6"/>
    <s v="601-102-MQ - 60 - 4"/>
    <s v=""/>
  </r>
  <r>
    <s v="601-102-MQ"/>
    <n v="60"/>
    <n v="4"/>
    <x v="6"/>
    <s v="601-102-MQ - 60 - 4"/>
    <s v=""/>
  </r>
  <r>
    <s v="601-102-MQ"/>
    <n v="60"/>
    <n v="4"/>
    <x v="6"/>
    <s v="601-102-MQ - 60 - 4"/>
    <s v=""/>
  </r>
  <r>
    <s v="601-102-MQ"/>
    <n v="60"/>
    <n v="4"/>
    <x v="6"/>
    <s v="601-102-MQ - 60 - 4"/>
    <s v=""/>
  </r>
  <r>
    <s v="601-102-MQ"/>
    <n v="60"/>
    <n v="4"/>
    <x v="6"/>
    <s v="601-102-MQ - 60 - 4"/>
    <s v=""/>
  </r>
  <r>
    <s v="601-102-MQ"/>
    <n v="60"/>
    <n v="4"/>
    <x v="6"/>
    <s v="601-102-MQ - 60 - 4"/>
    <s v=""/>
  </r>
  <r>
    <s v="601-102-MQ"/>
    <n v="60"/>
    <n v="4"/>
    <x v="6"/>
    <s v="601-102-MQ - 60 - 4"/>
    <s v=""/>
  </r>
  <r>
    <s v="601-102-MQ"/>
    <n v="60"/>
    <n v="4"/>
    <x v="6"/>
    <s v="601-102-MQ - 60 - 4"/>
    <s v=""/>
  </r>
  <r>
    <s v="601-102-MQ"/>
    <n v="60"/>
    <n v="4"/>
    <x v="6"/>
    <s v="601-102-MQ - 60 - 4"/>
    <s v=""/>
  </r>
  <r>
    <s v="601-102-MQ"/>
    <n v="60"/>
    <n v="4"/>
    <x v="6"/>
    <s v="601-102-MQ - 60 - 4"/>
    <s v=""/>
  </r>
  <r>
    <s v="601-102-MQ"/>
    <n v="60"/>
    <n v="4"/>
    <x v="6"/>
    <s v="601-102-MQ - 60 - 4"/>
    <s v=""/>
  </r>
  <r>
    <s v="601-102-MQ"/>
    <n v="60"/>
    <n v="4"/>
    <x v="6"/>
    <s v="601-102-MQ - 60 - 4"/>
    <s v=""/>
  </r>
  <r>
    <s v="601-102-MQ"/>
    <n v="60"/>
    <n v="4"/>
    <x v="6"/>
    <s v="601-102-MQ - 60 - 4"/>
    <s v=""/>
  </r>
  <r>
    <s v="601-102-MQ"/>
    <n v="60"/>
    <n v="4"/>
    <x v="6"/>
    <s v="601-102-MQ - 60 - 4"/>
    <s v=""/>
  </r>
  <r>
    <s v="601-102-MQ"/>
    <n v="60"/>
    <n v="4"/>
    <x v="6"/>
    <s v="601-102-MQ - 60 - 4"/>
    <s v=""/>
  </r>
  <r>
    <s v="601-102-MQ"/>
    <n v="60"/>
    <n v="4"/>
    <x v="6"/>
    <s v="601-102-MQ - 60 - 4"/>
    <s v=""/>
  </r>
  <r>
    <s v="601-102-MQ"/>
    <n v="60"/>
    <n v="4"/>
    <x v="6"/>
    <s v="601-102-MQ - 60 - 4"/>
    <s v=""/>
  </r>
  <r>
    <s v="601-102-MQ"/>
    <n v="60"/>
    <n v="4"/>
    <x v="6"/>
    <s v="601-102-MQ - 60 - 4"/>
    <s v=""/>
  </r>
  <r>
    <s v="608-FPF-03"/>
    <n v="60"/>
    <n v="1"/>
    <x v="7"/>
    <s v="608-FPF-03 - 60 - 1"/>
    <s v=""/>
  </r>
  <r>
    <s v="608-FPF-03"/>
    <n v="60"/>
    <n v="1"/>
    <x v="7"/>
    <s v="608-FPF-03 - 60 - 1"/>
    <s v=""/>
  </r>
  <r>
    <s v="608-FPF-03"/>
    <n v="60"/>
    <n v="1"/>
    <x v="7"/>
    <s v="608-FPF-03 - 60 - 1"/>
    <s v=""/>
  </r>
  <r>
    <s v="608-FPF-03"/>
    <n v="60"/>
    <n v="1"/>
    <x v="7"/>
    <s v="608-FPF-03 - 60 - 1"/>
    <s v=""/>
  </r>
  <r>
    <s v="608-FPF-03"/>
    <n v="60"/>
    <n v="1"/>
    <x v="7"/>
    <s v="608-FPF-03 - 60 - 1"/>
    <s v=""/>
  </r>
  <r>
    <s v="608-FPF-03"/>
    <n v="60"/>
    <n v="1"/>
    <x v="7"/>
    <s v="608-FPF-03 - 60 - 1"/>
    <s v=""/>
  </r>
  <r>
    <s v="608-FPF-03"/>
    <n v="60"/>
    <n v="1"/>
    <x v="7"/>
    <s v="608-FPF-03 - 60 - 1"/>
    <s v=""/>
  </r>
  <r>
    <s v="608-FPF-03"/>
    <n v="60"/>
    <n v="1"/>
    <x v="7"/>
    <s v="608-FPF-03 - 60 - 1"/>
    <s v=""/>
  </r>
  <r>
    <s v="608-FPF-03"/>
    <n v="60"/>
    <n v="1"/>
    <x v="7"/>
    <s v="608-FPF-03 - 60 - 1"/>
    <s v=""/>
  </r>
  <r>
    <s v="608-FPF-03"/>
    <n v="60"/>
    <n v="1"/>
    <x v="7"/>
    <s v="608-FPF-03 - 60 - 1"/>
    <s v=""/>
  </r>
  <r>
    <s v="608-FPF-03"/>
    <n v="60"/>
    <n v="1"/>
    <x v="7"/>
    <s v="608-FPF-03 - 60 - 1"/>
    <s v=""/>
  </r>
  <r>
    <s v="608-FPF-03"/>
    <n v="60"/>
    <n v="1"/>
    <x v="7"/>
    <s v="608-FPF-03 - 60 - 1"/>
    <s v=""/>
  </r>
  <r>
    <s v="608-FPF-03"/>
    <n v="60"/>
    <n v="1"/>
    <x v="7"/>
    <s v="608-FPF-03 - 60 - 1"/>
    <s v=""/>
  </r>
  <r>
    <s v="608-FPF-03"/>
    <n v="60"/>
    <n v="1"/>
    <x v="7"/>
    <s v="608-FPF-03 - 60 - 1"/>
    <s v=""/>
  </r>
  <r>
    <s v="608-FPF-03"/>
    <n v="60"/>
    <n v="1"/>
    <x v="7"/>
    <s v="608-FPF-03 - 60 - 1"/>
    <s v=""/>
  </r>
  <r>
    <s v="608-FPF-03"/>
    <n v="60"/>
    <n v="1"/>
    <x v="7"/>
    <s v="608-FPF-03 - 60 - 1"/>
    <s v=""/>
  </r>
  <r>
    <s v="608-FPF-03"/>
    <n v="60"/>
    <n v="1"/>
    <x v="7"/>
    <s v="608-FPF-03 - 60 - 1"/>
    <s v=""/>
  </r>
  <r>
    <s v="608-FPF-03"/>
    <n v="60"/>
    <n v="1"/>
    <x v="7"/>
    <s v="608-FPF-03 - 60 - 1"/>
    <s v=""/>
  </r>
  <r>
    <s v="608-FPF-03"/>
    <n v="60"/>
    <n v="1"/>
    <x v="7"/>
    <s v="608-FPF-03 - 60 - 1"/>
    <s v=""/>
  </r>
  <r>
    <s v="608-FPF-03"/>
    <n v="60"/>
    <n v="1"/>
    <x v="7"/>
    <s v="608-FPF-03 - 60 - 1"/>
    <s v=""/>
  </r>
  <r>
    <s v="608-FPF-03"/>
    <n v="60"/>
    <n v="1"/>
    <x v="7"/>
    <s v="608-FPF-03 - 60 - 1"/>
    <s v=""/>
  </r>
  <r>
    <s v="608-FPF-03"/>
    <n v="60"/>
    <n v="1"/>
    <x v="7"/>
    <s v="608-FPF-03 - 60 - 1"/>
    <s v=""/>
  </r>
  <r>
    <s v="608-FPF-03"/>
    <n v="60"/>
    <n v="1"/>
    <x v="7"/>
    <s v="608-FPF-03 - 60 - 1"/>
    <s v=""/>
  </r>
  <r>
    <s v="608-FPF-03"/>
    <n v="60"/>
    <n v="1"/>
    <x v="7"/>
    <s v="608-FPF-03 - 60 - 1"/>
    <s v=""/>
  </r>
  <r>
    <s v="608-FPF-03"/>
    <n v="60"/>
    <n v="1"/>
    <x v="7"/>
    <s v="608-FPF-03 - 60 - 1"/>
    <s v=""/>
  </r>
  <r>
    <s v="608-FPF-03"/>
    <n v="60"/>
    <n v="1"/>
    <x v="7"/>
    <s v="608-FPF-03 - 60 - 1"/>
    <s v=""/>
  </r>
  <r>
    <s v="608-FPF-03"/>
    <n v="60"/>
    <n v="1"/>
    <x v="7"/>
    <s v="608-FPF-03 - 60 - 1"/>
    <s v=""/>
  </r>
  <r>
    <s v="608-FPF-03"/>
    <n v="60"/>
    <n v="1"/>
    <x v="7"/>
    <s v="608-FPF-03 - 60 - 1"/>
    <s v=""/>
  </r>
  <r>
    <s v="608-FPF-03"/>
    <n v="60"/>
    <n v="1"/>
    <x v="7"/>
    <s v="608-FPF-03 - 60 - 1"/>
    <s v=""/>
  </r>
  <r>
    <s v="608-FPF-03"/>
    <n v="60"/>
    <n v="1"/>
    <x v="7"/>
    <s v="608-FPF-03 - 60 - 1"/>
    <s v=""/>
  </r>
  <r>
    <s v="608-FPF-03"/>
    <n v="60"/>
    <n v="1"/>
    <x v="7"/>
    <s v="608-FPF-03 - 60 - 1"/>
    <s v=""/>
  </r>
  <r>
    <s v="608-FPF-03"/>
    <n v="60"/>
    <n v="1"/>
    <x v="7"/>
    <s v="608-FPF-03 - 60 - 1"/>
    <s v=""/>
  </r>
  <r>
    <s v="608-FPF-03"/>
    <n v="60"/>
    <n v="1"/>
    <x v="7"/>
    <s v="608-FPF-03 - 60 - 1"/>
    <s v=""/>
  </r>
  <r>
    <s v="608-FPF-03"/>
    <n v="60"/>
    <n v="1"/>
    <x v="7"/>
    <s v="608-FPF-03 - 60 - 1"/>
    <s v=""/>
  </r>
  <r>
    <s v="608-FPF-03"/>
    <n v="60"/>
    <n v="1"/>
    <x v="7"/>
    <s v="608-FPF-03 - 60 - 1"/>
    <s v=""/>
  </r>
  <r>
    <s v="608-FPF-03"/>
    <n v="60"/>
    <n v="1"/>
    <x v="7"/>
    <s v="608-FPF-03 - 60 - 1"/>
    <s v=""/>
  </r>
  <r>
    <s v="608-FPF-03"/>
    <n v="60"/>
    <n v="1"/>
    <x v="7"/>
    <s v="608-FPF-03 - 60 - 1"/>
    <s v=""/>
  </r>
  <r>
    <s v="608-FPF-03"/>
    <n v="60"/>
    <n v="1"/>
    <x v="7"/>
    <s v="608-FPF-03 - 60 - 1"/>
    <s v=""/>
  </r>
  <r>
    <s v="608-FPF-03"/>
    <n v="60"/>
    <n v="1"/>
    <x v="7"/>
    <s v="608-FPF-03 - 60 - 1"/>
    <s v=""/>
  </r>
  <r>
    <s v="608-FPF-03"/>
    <n v="60"/>
    <n v="1"/>
    <x v="7"/>
    <s v="608-FPF-03 - 60 - 1"/>
    <s v=""/>
  </r>
  <r>
    <s v="608-FPF-03"/>
    <n v="60"/>
    <n v="1"/>
    <x v="7"/>
    <s v="608-FPF-03 - 60 - 1"/>
    <s v=""/>
  </r>
  <r>
    <s v="608-FPF-03"/>
    <n v="60"/>
    <n v="1"/>
    <x v="7"/>
    <s v="608-FPF-03 - 60 - 1"/>
    <s v=""/>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16D0AA7B-D7EC-4594-8559-AB85B751BC10}" name="Tableau croisé dynamique1" cacheId="5" applyNumberFormats="0" applyBorderFormats="0" applyFontFormats="0" applyPatternFormats="0" applyAlignmentFormats="0" applyWidthHeightFormats="1" dataCaption="Valeurs" updatedVersion="8" minRefreshableVersion="3" useAutoFormatting="1" itemPrintTitles="1" createdVersion="8" indent="0" outline="1" outlineData="1" multipleFieldFilters="0">
  <location ref="H4:I13" firstHeaderRow="1" firstDataRow="1" firstDataCol="1"/>
  <pivotFields count="6">
    <pivotField showAll="0"/>
    <pivotField showAll="0"/>
    <pivotField showAll="0"/>
    <pivotField axis="axisRow" dataField="1" showAll="0">
      <items count="9">
        <item x="0"/>
        <item x="1"/>
        <item x="2"/>
        <item x="3"/>
        <item x="4"/>
        <item x="5"/>
        <item x="6"/>
        <item x="7"/>
        <item t="default"/>
      </items>
    </pivotField>
    <pivotField showAll="0"/>
    <pivotField showAll="0"/>
  </pivotFields>
  <rowFields count="1">
    <field x="3"/>
  </rowFields>
  <rowItems count="9">
    <i>
      <x/>
    </i>
    <i>
      <x v="1"/>
    </i>
    <i>
      <x v="2"/>
    </i>
    <i>
      <x v="3"/>
    </i>
    <i>
      <x v="4"/>
    </i>
    <i>
      <x v="5"/>
    </i>
    <i>
      <x v="6"/>
    </i>
    <i>
      <x v="7"/>
    </i>
    <i t="grand">
      <x/>
    </i>
  </rowItems>
  <colItems count="1">
    <i/>
  </colItems>
  <dataFields count="1">
    <dataField name="Nombre de CodeCours" fld="3" subtotal="count" baseField="0" baseItem="0"/>
  </dataFields>
  <formats count="2">
    <format dxfId="4">
      <pivotArea dataOnly="0" labelOnly="1" fieldPosition="0">
        <references count="1">
          <reference field="3" count="2">
            <x v="2"/>
            <x v="3"/>
          </reference>
        </references>
      </pivotArea>
    </format>
    <format dxfId="3">
      <pivotArea dataOnly="0" labelOnly="1" fieldPosition="0">
        <references count="1">
          <reference field="3" count="1">
            <x v="6"/>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DonnéesExternes_1" connectionId="2" xr16:uid="{C21837CB-C964-49CF-9C57-BC5A3EACC3DC}" autoFormatId="16" applyNumberFormats="0" applyBorderFormats="0" applyFontFormats="0" applyPatternFormats="0" applyAlignmentFormats="0" applyWidthHeightFormats="0">
  <queryTableRefresh nextId="17" unboundColumnsRight="2">
    <queryTableFields count="16">
      <queryTableField id="1" name="Code MEQ" tableColumnId="1"/>
      <queryTableField id="2" name="Cours (CÀD)" tableColumnId="2"/>
      <queryTableField id="3" name="Code d'option" tableColumnId="3"/>
      <queryTableField id="4" name="Version du cours" tableColumnId="4"/>
      <queryTableField id="14" dataBound="0" tableColumnId="14"/>
      <queryTableField id="5" name="Nombre total de devoirs" tableColumnId="5"/>
      <queryTableField id="6" name="Nombre total d'examens" tableColumnId="6"/>
      <queryTableField id="7" name="Date effective" tableColumnId="7"/>
      <queryTableField id="8" name="Statut du cours" tableColumnId="8"/>
      <queryTableField id="9" name="Statut du cours_1" tableColumnId="9"/>
      <queryTableField id="13" dataBound="0" tableColumnId="13"/>
      <queryTableField id="10" name="Date d'inactivation" tableColumnId="10"/>
      <queryTableField id="11" name="Motif de l'inactivation" tableColumnId="11"/>
      <queryTableField id="12" name="Column1" tableColumnId="12"/>
      <queryTableField id="15" dataBound="0" tableColumnId="15"/>
      <queryTableField id="16" dataBound="0" tableColumnId="16"/>
    </queryTableFields>
  </queryTableRefresh>
</queryTable>
</file>

<file path=xl/queryTables/queryTable2.xml><?xml version="1.0" encoding="utf-8"?>
<queryTable xmlns="http://schemas.openxmlformats.org/spreadsheetml/2006/main" xmlns:mc="http://schemas.openxmlformats.org/markup-compatibility/2006" xmlns:xr16="http://schemas.microsoft.com/office/spreadsheetml/2017/revision16" mc:Ignorable="xr16" name="DonnéesExternes_1" connectionId="1" xr16:uid="{5D9B7192-01F1-46B9-9BEC-E196700E1F1F}" autoFormatId="16" applyNumberFormats="0" applyBorderFormats="0" applyFontFormats="0" applyPatternFormats="0" applyAlignmentFormats="0" applyWidthHeightFormats="0">
  <queryTableRefresh nextId="7">
    <queryTableFields count="6">
      <queryTableField id="1" name="Code MEQ" tableColumnId="1"/>
      <queryTableField id="2" name="Code d'option" tableColumnId="2"/>
      <queryTableField id="3" name="Version du cours" tableColumnId="3"/>
      <queryTableField id="6" dataBound="0" tableColumnId="6"/>
      <queryTableField id="4" name="CodeMEQ - Option - Version(formaté)" tableColumnId="4"/>
      <queryTableField id="5" name="Column1" tableColumnId="5"/>
    </queryTableFields>
  </queryTableRefresh>
</queryTable>
</file>

<file path=xl/tables/_rels/table3.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4.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95B429C1-16A3-4E5B-9214-45DA81D2B42B}" name="Tableau13" displayName="Tableau13" ref="A1:G86" totalsRowShown="0" headerRowDxfId="32">
  <autoFilter ref="A1:G86" xr:uid="{96235C73-1E50-4C96-A1CC-E9BE816EFE9A}"/>
  <sortState xmlns:xlrd2="http://schemas.microsoft.com/office/spreadsheetml/2017/richdata2" ref="A2:G86">
    <sortCondition ref="A1:A86"/>
  </sortState>
  <tableColumns count="7">
    <tableColumn id="1" xr3:uid="{571E86A7-5987-43DC-8B75-6088E5BB4A98}" name="CodeCours" dataDxfId="31"/>
    <tableColumn id="12" xr3:uid="{A2215B35-F167-4456-AA8B-5906AB3155D4}" name="Langue" dataDxfId="30">
      <calculatedColumnFormula>MID(Tableau13[[#This Row],[CodeCours]],12,2)</calculatedColumnFormula>
    </tableColumn>
    <tableColumn id="2" xr3:uid="{6F4C5910-270A-4953-96F8-E752A444E007}" name="Titre du cours" dataDxfId="29"/>
    <tableColumn id="4" xr3:uid="{18047B9D-5D6E-41BF-ACE4-965F372F030C}" name="Évaluations" dataDxfId="28"/>
    <tableColumn id="8" xr3:uid="{4661257F-F35B-4B04-96C3-645AB6D4975F}" name="Section Évaluation finale" dataDxfId="27"/>
    <tableColumn id="9" xr3:uid="{826A5206-E47E-4BF2-94C6-5D49081DA3A6}" name="Page Préparation à l'entretien d'évaluation" dataDxfId="26"/>
    <tableColumn id="10" xr3:uid="{6C6F3A1A-E8B4-406A-8824-E2783E76E5EC}" name="Activités Entretien d'évaluation" dataDxfId="25"/>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6235C73-1E50-4C96-A1CC-E9BE816EFE9A}" name="Tableau1" displayName="Tableau1" ref="A1:L151" totalsRowShown="0" headerRowDxfId="24">
  <autoFilter ref="A1:L151" xr:uid="{96235C73-1E50-4C96-A1CC-E9BE816EFE9A}"/>
  <tableColumns count="12">
    <tableColumn id="1" xr3:uid="{CD9D7716-FAE5-47D1-9023-B0591F155803}" name="Code de Cours Complet" dataDxfId="23"/>
    <tableColumn id="12" xr3:uid="{B4CE527E-530C-4D32-9DE7-BE69F7139E9E}" name="Option" dataDxfId="22">
      <calculatedColumnFormula>MID(Tableau1[[#This Row],[Code de Cours Complet]],12,2)</calculatedColumnFormula>
    </tableColumn>
    <tableColumn id="2" xr3:uid="{5980C14E-06E2-4BEE-99E4-A8CF69D01ABE}" name="Titre du cours" dataDxfId="21"/>
    <tableColumn id="3" xr3:uid="{1E43A243-7D3B-4322-A4FD-822C29523482}" name="Programme d'études" dataDxfId="20"/>
    <tableColumn id="4" xr3:uid="{97AF68FF-4677-4C08-8562-068F4F77218F}" name="Évaluations" dataDxfId="19"/>
    <tableColumn id="5" xr3:uid="{570F502A-C185-4E81-964A-DAB67739F867}" name="Date d'activation de la dernière version" dataDxfId="18"/>
    <tableColumn id="6" xr3:uid="{2B4BD21E-B2DF-48B4-885E-58E26732E764}" name="Est_dans_Octopus" dataDxfId="17">
      <calculatedColumnFormula>VLOOKUP(Tableau1[[#This Row],[Code de Cours Complet]],Octopus!$A$2:$A$151,1,0)</calculatedColumnFormula>
    </tableColumn>
    <tableColumn id="7" xr3:uid="{3D6226F8-DD28-4C04-AC66-4B3488B91608}" name="Commentaires" dataDxfId="16"/>
    <tableColumn id="8" xr3:uid="{B1081E8C-E237-4CA3-8A04-23EB825CB9F5}" name="Section Évaluation finale" dataDxfId="15"/>
    <tableColumn id="9" xr3:uid="{AFB58451-0C62-4E34-A49F-4223B00ECC61}" name="Activité Préparation à l'entretien d'évaluation" dataDxfId="14"/>
    <tableColumn id="10" xr3:uid="{21CB028F-8D5E-4935-8125-8EB40B516F65}" name="Activités Entretien d'évaluation" dataDxfId="13"/>
    <tableColumn id="13" xr3:uid="{FF0B089A-854B-4485-A33E-1C62AF93FC8F}" name="À traiter dans l'opération massive" dataDxfId="12"/>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D070F7F7-7826-46EA-BC7C-990CE9B6281F}" name="Cours_statut" displayName="Cours_statut" ref="A1:P2023" tableType="queryTable" totalsRowShown="0">
  <autoFilter ref="A1:P2023" xr:uid="{D070F7F7-7826-46EA-BC7C-990CE9B6281F}">
    <filterColumn colId="9">
      <filters>
        <filter val="2"/>
      </filters>
    </filterColumn>
  </autoFilter>
  <sortState xmlns:xlrd2="http://schemas.microsoft.com/office/spreadsheetml/2017/richdata2" ref="A10:P1967">
    <sortCondition descending="1" ref="H1:H2023"/>
  </sortState>
  <tableColumns count="16">
    <tableColumn id="1" xr3:uid="{4124A4D6-F32C-4566-9A08-3CFEF8945867}" uniqueName="1" name="Code MEQ" queryTableFieldId="1" dataDxfId="11"/>
    <tableColumn id="2" xr3:uid="{CF8B428F-4E30-467A-A3E5-D3F7B1F4C367}" uniqueName="2" name="Cours (CÀD)" queryTableFieldId="2" dataDxfId="10"/>
    <tableColumn id="3" xr3:uid="{1EBE0D2A-2033-4455-932D-2AE41959FC79}" uniqueName="3" name="Code d'option" queryTableFieldId="3"/>
    <tableColumn id="4" xr3:uid="{A74B23C9-CE0F-4E5C-87ED-F6BA0E923FEE}" uniqueName="4" name="Version du cours" queryTableFieldId="4"/>
    <tableColumn id="14" xr3:uid="{ED0BDF0B-2B03-4E7C-A96F-161C0C969796}" uniqueName="14" name="CodeCours" queryTableFieldId="14">
      <calculatedColumnFormula>_xlfn.CONCAT(Cours_statut[[#This Row],[Code MEQ]],"-",Cours_statut[[#This Row],[Code d''option]],"-0",Cours_statut[[#This Row],[Version du cours]])</calculatedColumnFormula>
    </tableColumn>
    <tableColumn id="5" xr3:uid="{811D112A-C7AB-4EED-8563-E8A3FA84BE74}" uniqueName="5" name="Nombre total de devoirs" queryTableFieldId="5"/>
    <tableColumn id="6" xr3:uid="{67137B84-84EB-451A-BB4C-1C99F03B00C6}" uniqueName="6" name="Nombre total d'examens" queryTableFieldId="6"/>
    <tableColumn id="7" xr3:uid="{84DBB4B5-6035-4520-887A-8352C7CD4020}" uniqueName="7" name="Date effective" queryTableFieldId="7" dataDxfId="9"/>
    <tableColumn id="8" xr3:uid="{E603496C-F5EE-4369-B73C-C08F34C2BBEB}" uniqueName="8" name="Statut du cours" queryTableFieldId="8" dataDxfId="8"/>
    <tableColumn id="9" xr3:uid="{7F6F24E1-F356-49EE-9DEE-BF1FFCED0F3E}" uniqueName="9" name="Statut du cours_1" queryTableFieldId="9"/>
    <tableColumn id="13" xr3:uid="{CDEBC1D6-6BA4-46D3-87F2-DE8A8F5A4CCA}" uniqueName="13" name="Efel" queryTableFieldId="13">
      <calculatedColumnFormula>VLOOKUP(Cours_statut[[#This Row],[CodeCours]],Tableau1[[Code de Cours Complet]:[Évaluations]],5,0)</calculatedColumnFormula>
    </tableColumn>
    <tableColumn id="10" xr3:uid="{CDF00781-EA3E-438F-BE26-5B4E42E34A38}" uniqueName="10" name="Date d'inactivation" queryTableFieldId="10" dataDxfId="7"/>
    <tableColumn id="11" xr3:uid="{4F9073AF-0F2A-42AE-A117-3EF21D82437E}" uniqueName="11" name="Motif de l'inactivation" queryTableFieldId="11" dataDxfId="6"/>
    <tableColumn id="12" xr3:uid="{A1550DFC-CDDC-4778-81A3-D2F70B09DB6D}" uniqueName="12" name="Est_dansCours_operation_massive" queryTableFieldId="12" dataDxfId="5"/>
    <tableColumn id="15" xr3:uid="{E6B8729F-1A04-49F6-8F02-0F6BA3B8FAFB}" uniqueName="15" name="Est_dans_Message_tuteurs" queryTableFieldId="15"/>
    <tableColumn id="16" xr3:uid="{C1EE5FB0-E2BE-41F1-BCE8-F6F20F829BBC}" uniqueName="16" name="test" queryTableFieldId="16"/>
  </tableColumns>
  <tableStyleInfo name="TableStyleMedium7"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3298A74E-3C05-4DB7-807A-5358A9307E8A}" name="Cours_inactifs_inscriptions_actives" displayName="Cours_inactifs_inscriptions_actives" ref="A1:F152" tableType="queryTable" totalsRowShown="0">
  <autoFilter ref="A1:F152" xr:uid="{3298A74E-3C05-4DB7-807A-5358A9307E8A}"/>
  <sortState xmlns:xlrd2="http://schemas.microsoft.com/office/spreadsheetml/2017/richdata2" ref="A2:F152">
    <sortCondition ref="E1:E152"/>
  </sortState>
  <tableColumns count="6">
    <tableColumn id="1" xr3:uid="{A9A6B4AE-A06E-4EAA-B883-92646BE21B29}" uniqueName="1" name="Code MEQ" queryTableFieldId="1" dataDxfId="2"/>
    <tableColumn id="2" xr3:uid="{3A9D5AD2-29F0-4694-A14D-BC2ECFAB9C36}" uniqueName="2" name="Code d'option" queryTableFieldId="2"/>
    <tableColumn id="3" xr3:uid="{2C375FDD-15EA-4BFA-A17A-21772C364AAE}" uniqueName="3" name="Version du cours" queryTableFieldId="3"/>
    <tableColumn id="6" xr3:uid="{4868C388-682A-4A82-95E4-7D04843C1AA3}" uniqueName="6" name="CodeCours" queryTableFieldId="6">
      <calculatedColumnFormula>_xlfn.CONCAT(Cours_inactifs_inscriptions_actives[[#This Row],[Code MEQ]],"-",Cours_inactifs_inscriptions_actives[[#This Row],[Code d''option]],"-0",Cours_inactifs_inscriptions_actives[[#This Row],[Version du cours]])</calculatedColumnFormula>
    </tableColumn>
    <tableColumn id="4" xr3:uid="{57617023-CA11-4280-9E88-9C6756494639}" uniqueName="4" name="CodeMEQ - Option - Version(formaté)" queryTableFieldId="4" dataDxfId="1"/>
    <tableColumn id="5" xr3:uid="{662B8FCE-5C57-4534-AC80-E00CE1E86957}" uniqueName="5" name="Column1" queryTableFieldId="5" dataDxfId="0"/>
  </tableColumns>
  <tableStyleInfo name="TableStyleMedium7"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5.xml.rels><?xml version="1.0" encoding="UTF-8" standalone="yes"?>
<Relationships xmlns="http://schemas.openxmlformats.org/package/2006/relationships"><Relationship Id="rId1" Type="http://schemas.openxmlformats.org/officeDocument/2006/relationships/table" Target="../tables/table3.xml"/></Relationships>
</file>

<file path=xl/worksheets/_rels/sheet6.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7BF57E-FAC0-4EEB-9A07-82606229D954}">
  <dimension ref="A1:G86"/>
  <sheetViews>
    <sheetView tabSelected="1" workbookViewId="0">
      <selection activeCell="C79" sqref="C79"/>
    </sheetView>
  </sheetViews>
  <sheetFormatPr baseColWidth="10" defaultRowHeight="15" x14ac:dyDescent="0.25"/>
  <cols>
    <col min="1" max="1" width="26.5703125" bestFit="1" customWidth="1"/>
    <col min="2" max="2" width="11.7109375" bestFit="1" customWidth="1"/>
    <col min="3" max="3" width="57.28515625" customWidth="1"/>
    <col min="4" max="4" width="21" customWidth="1"/>
    <col min="5" max="5" width="40.28515625" style="19" bestFit="1" customWidth="1"/>
    <col min="6" max="6" width="52.140625" style="19" bestFit="1" customWidth="1"/>
    <col min="7" max="7" width="36.85546875" style="19" bestFit="1" customWidth="1"/>
    <col min="8" max="8" width="12.42578125" customWidth="1"/>
  </cols>
  <sheetData>
    <row r="1" spans="1:7" x14ac:dyDescent="0.25">
      <c r="A1" s="3" t="s">
        <v>862</v>
      </c>
      <c r="B1" s="5" t="s">
        <v>910</v>
      </c>
      <c r="C1" s="4" t="s">
        <v>1</v>
      </c>
      <c r="D1" s="5" t="s">
        <v>3</v>
      </c>
      <c r="E1" s="16" t="s">
        <v>871</v>
      </c>
      <c r="F1" s="16" t="s">
        <v>911</v>
      </c>
      <c r="G1" s="16" t="s">
        <v>872</v>
      </c>
    </row>
    <row r="2" spans="1:7" x14ac:dyDescent="0.25">
      <c r="A2" s="1" t="s">
        <v>4</v>
      </c>
      <c r="B2" s="9" t="s">
        <v>909</v>
      </c>
      <c r="C2" s="6" t="s">
        <v>5</v>
      </c>
      <c r="D2" s="7" t="s">
        <v>7</v>
      </c>
      <c r="E2" s="19" t="s">
        <v>877</v>
      </c>
      <c r="F2" s="19" t="s">
        <v>879</v>
      </c>
      <c r="G2" s="19" t="s">
        <v>880</v>
      </c>
    </row>
    <row r="3" spans="1:7" x14ac:dyDescent="0.25">
      <c r="A3" s="8" t="s">
        <v>10</v>
      </c>
      <c r="B3" s="9" t="s">
        <v>909</v>
      </c>
      <c r="C3" s="6" t="s">
        <v>11</v>
      </c>
      <c r="D3" s="7" t="s">
        <v>13</v>
      </c>
      <c r="E3" s="19" t="s">
        <v>877</v>
      </c>
      <c r="F3" s="19" t="s">
        <v>879</v>
      </c>
      <c r="G3" s="19" t="s">
        <v>880</v>
      </c>
    </row>
    <row r="4" spans="1:7" x14ac:dyDescent="0.25">
      <c r="A4" s="1" t="s">
        <v>20</v>
      </c>
      <c r="B4" s="9" t="s">
        <v>909</v>
      </c>
      <c r="C4" s="6" t="s">
        <v>21</v>
      </c>
      <c r="D4" s="7" t="s">
        <v>7</v>
      </c>
      <c r="E4" s="19" t="s">
        <v>877</v>
      </c>
      <c r="F4" s="19" t="s">
        <v>879</v>
      </c>
      <c r="G4" s="19" t="s">
        <v>880</v>
      </c>
    </row>
    <row r="5" spans="1:7" x14ac:dyDescent="0.25">
      <c r="A5" s="1" t="s">
        <v>23</v>
      </c>
      <c r="B5" s="9" t="s">
        <v>909</v>
      </c>
      <c r="C5" s="6" t="s">
        <v>24</v>
      </c>
      <c r="D5" s="7" t="s">
        <v>7</v>
      </c>
      <c r="E5" s="19" t="s">
        <v>877</v>
      </c>
      <c r="F5" s="19" t="s">
        <v>879</v>
      </c>
      <c r="G5" s="19" t="s">
        <v>880</v>
      </c>
    </row>
    <row r="6" spans="1:7" x14ac:dyDescent="0.25">
      <c r="A6" s="1" t="s">
        <v>913</v>
      </c>
      <c r="B6" s="9" t="s">
        <v>909</v>
      </c>
      <c r="C6" s="6" t="s">
        <v>24</v>
      </c>
      <c r="D6" s="7" t="s">
        <v>7</v>
      </c>
      <c r="E6" s="19" t="s">
        <v>877</v>
      </c>
      <c r="F6" s="19" t="s">
        <v>879</v>
      </c>
      <c r="G6" s="19" t="s">
        <v>880</v>
      </c>
    </row>
    <row r="7" spans="1:7" x14ac:dyDescent="0.25">
      <c r="A7" s="1" t="s">
        <v>25</v>
      </c>
      <c r="B7" s="9" t="s">
        <v>909</v>
      </c>
      <c r="C7" s="6" t="s">
        <v>26</v>
      </c>
      <c r="D7" s="7" t="s">
        <v>7</v>
      </c>
      <c r="E7" s="19" t="s">
        <v>877</v>
      </c>
      <c r="F7" s="19" t="s">
        <v>879</v>
      </c>
      <c r="G7" s="19" t="s">
        <v>880</v>
      </c>
    </row>
    <row r="8" spans="1:7" x14ac:dyDescent="0.25">
      <c r="A8" s="1" t="s">
        <v>27</v>
      </c>
      <c r="B8" s="9" t="s">
        <v>909</v>
      </c>
      <c r="C8" s="6" t="s">
        <v>28</v>
      </c>
      <c r="D8" s="7" t="s">
        <v>7</v>
      </c>
      <c r="E8" s="19" t="s">
        <v>877</v>
      </c>
      <c r="F8" s="19" t="s">
        <v>879</v>
      </c>
      <c r="G8" s="19" t="s">
        <v>880</v>
      </c>
    </row>
    <row r="9" spans="1:7" x14ac:dyDescent="0.25">
      <c r="A9" s="9" t="s">
        <v>29</v>
      </c>
      <c r="B9" s="9" t="s">
        <v>909</v>
      </c>
      <c r="C9" s="6" t="s">
        <v>30</v>
      </c>
      <c r="D9" s="7" t="s">
        <v>7</v>
      </c>
      <c r="E9" s="19" t="s">
        <v>877</v>
      </c>
      <c r="F9" s="19" t="s">
        <v>879</v>
      </c>
      <c r="G9" s="19" t="s">
        <v>880</v>
      </c>
    </row>
    <row r="10" spans="1:7" x14ac:dyDescent="0.25">
      <c r="A10" s="9" t="s">
        <v>31</v>
      </c>
      <c r="B10" s="9" t="s">
        <v>909</v>
      </c>
      <c r="C10" s="6" t="s">
        <v>32</v>
      </c>
      <c r="D10" s="7" t="s">
        <v>7</v>
      </c>
      <c r="E10" s="19" t="s">
        <v>877</v>
      </c>
      <c r="F10" s="19" t="s">
        <v>879</v>
      </c>
      <c r="G10" s="19" t="s">
        <v>880</v>
      </c>
    </row>
    <row r="11" spans="1:7" x14ac:dyDescent="0.25">
      <c r="A11" s="9" t="s">
        <v>34</v>
      </c>
      <c r="B11" s="9" t="s">
        <v>909</v>
      </c>
      <c r="C11" s="6" t="s">
        <v>35</v>
      </c>
      <c r="D11" s="7" t="s">
        <v>13</v>
      </c>
      <c r="E11" s="19" t="s">
        <v>877</v>
      </c>
      <c r="F11" s="19" t="s">
        <v>879</v>
      </c>
      <c r="G11" s="19" t="s">
        <v>880</v>
      </c>
    </row>
    <row r="12" spans="1:7" x14ac:dyDescent="0.25">
      <c r="A12" s="9" t="s">
        <v>37</v>
      </c>
      <c r="B12" s="9" t="s">
        <v>909</v>
      </c>
      <c r="C12" s="6" t="s">
        <v>38</v>
      </c>
      <c r="D12" s="7" t="s">
        <v>7</v>
      </c>
      <c r="E12" s="19" t="s">
        <v>877</v>
      </c>
      <c r="F12" s="19" t="s">
        <v>879</v>
      </c>
      <c r="G12" s="19" t="s">
        <v>880</v>
      </c>
    </row>
    <row r="13" spans="1:7" x14ac:dyDescent="0.25">
      <c r="A13" s="1" t="s">
        <v>40</v>
      </c>
      <c r="B13" s="9" t="s">
        <v>909</v>
      </c>
      <c r="C13" s="6" t="s">
        <v>41</v>
      </c>
      <c r="D13" s="7" t="s">
        <v>7</v>
      </c>
      <c r="E13" s="19" t="s">
        <v>877</v>
      </c>
      <c r="F13" s="19" t="s">
        <v>879</v>
      </c>
      <c r="G13" s="19" t="s">
        <v>880</v>
      </c>
    </row>
    <row r="14" spans="1:7" x14ac:dyDescent="0.25">
      <c r="A14" s="1" t="s">
        <v>42</v>
      </c>
      <c r="B14" s="9" t="s">
        <v>909</v>
      </c>
      <c r="C14" s="6" t="s">
        <v>43</v>
      </c>
      <c r="D14" s="7" t="s">
        <v>7</v>
      </c>
      <c r="E14" s="19" t="s">
        <v>877</v>
      </c>
      <c r="F14" s="19" t="s">
        <v>879</v>
      </c>
      <c r="G14" s="19" t="s">
        <v>880</v>
      </c>
    </row>
    <row r="15" spans="1:7" x14ac:dyDescent="0.25">
      <c r="A15" s="9" t="s">
        <v>44</v>
      </c>
      <c r="B15" s="9" t="s">
        <v>909</v>
      </c>
      <c r="C15" s="6" t="s">
        <v>45</v>
      </c>
      <c r="D15" s="7" t="s">
        <v>46</v>
      </c>
      <c r="E15" s="19" t="s">
        <v>877</v>
      </c>
      <c r="F15" s="19" t="s">
        <v>879</v>
      </c>
      <c r="G15" s="19" t="s">
        <v>880</v>
      </c>
    </row>
    <row r="16" spans="1:7" x14ac:dyDescent="0.25">
      <c r="A16" s="9" t="s">
        <v>914</v>
      </c>
      <c r="B16" s="9" t="s">
        <v>909</v>
      </c>
      <c r="C16" s="6" t="s">
        <v>45</v>
      </c>
      <c r="D16" s="7" t="s">
        <v>46</v>
      </c>
      <c r="E16" s="19" t="s">
        <v>877</v>
      </c>
      <c r="F16" s="19" t="s">
        <v>879</v>
      </c>
      <c r="G16" s="19" t="s">
        <v>880</v>
      </c>
    </row>
    <row r="17" spans="1:7" x14ac:dyDescent="0.25">
      <c r="A17" s="1" t="s">
        <v>47</v>
      </c>
      <c r="B17" s="9" t="s">
        <v>909</v>
      </c>
      <c r="C17" s="6" t="s">
        <v>48</v>
      </c>
      <c r="D17" s="7" t="s">
        <v>13</v>
      </c>
      <c r="E17" s="19" t="s">
        <v>877</v>
      </c>
      <c r="F17" s="19" t="s">
        <v>879</v>
      </c>
      <c r="G17" s="19" t="s">
        <v>880</v>
      </c>
    </row>
    <row r="18" spans="1:7" ht="30" x14ac:dyDescent="0.25">
      <c r="A18" s="1" t="s">
        <v>49</v>
      </c>
      <c r="B18" s="9" t="s">
        <v>908</v>
      </c>
      <c r="C18" s="6" t="s">
        <v>50</v>
      </c>
      <c r="D18" s="7" t="s">
        <v>13</v>
      </c>
      <c r="E18" s="19" t="s">
        <v>875</v>
      </c>
      <c r="F18" s="19" t="s">
        <v>873</v>
      </c>
      <c r="G18" s="19" t="s">
        <v>874</v>
      </c>
    </row>
    <row r="19" spans="1:7" x14ac:dyDescent="0.25">
      <c r="A19" s="9" t="s">
        <v>51</v>
      </c>
      <c r="B19" s="9" t="s">
        <v>909</v>
      </c>
      <c r="C19" s="6" t="s">
        <v>52</v>
      </c>
      <c r="D19" s="7" t="s">
        <v>7</v>
      </c>
      <c r="E19" s="19" t="s">
        <v>877</v>
      </c>
      <c r="F19" s="19" t="s">
        <v>879</v>
      </c>
      <c r="G19" s="19" t="s">
        <v>880</v>
      </c>
    </row>
    <row r="20" spans="1:7" x14ac:dyDescent="0.25">
      <c r="A20" s="9" t="s">
        <v>53</v>
      </c>
      <c r="B20" s="9" t="s">
        <v>909</v>
      </c>
      <c r="C20" s="6" t="s">
        <v>54</v>
      </c>
      <c r="D20" s="7" t="s">
        <v>13</v>
      </c>
      <c r="E20" s="19" t="s">
        <v>877</v>
      </c>
      <c r="F20" s="19" t="s">
        <v>879</v>
      </c>
      <c r="G20" s="19" t="s">
        <v>880</v>
      </c>
    </row>
    <row r="21" spans="1:7" ht="30" x14ac:dyDescent="0.25">
      <c r="A21" s="9" t="s">
        <v>55</v>
      </c>
      <c r="B21" s="9" t="s">
        <v>908</v>
      </c>
      <c r="C21" s="6" t="s">
        <v>56</v>
      </c>
      <c r="D21" s="7" t="s">
        <v>13</v>
      </c>
      <c r="E21" s="19" t="s">
        <v>875</v>
      </c>
      <c r="F21" s="19" t="s">
        <v>873</v>
      </c>
      <c r="G21" s="19" t="s">
        <v>874</v>
      </c>
    </row>
    <row r="22" spans="1:7" x14ac:dyDescent="0.25">
      <c r="A22" s="9" t="s">
        <v>57</v>
      </c>
      <c r="B22" s="9" t="s">
        <v>909</v>
      </c>
      <c r="C22" s="6" t="s">
        <v>58</v>
      </c>
      <c r="D22" s="7" t="s">
        <v>13</v>
      </c>
      <c r="E22" s="19" t="s">
        <v>877</v>
      </c>
      <c r="F22" s="19" t="s">
        <v>879</v>
      </c>
      <c r="G22" s="19" t="s">
        <v>880</v>
      </c>
    </row>
    <row r="23" spans="1:7" x14ac:dyDescent="0.25">
      <c r="A23" s="9" t="s">
        <v>59</v>
      </c>
      <c r="B23" s="9" t="s">
        <v>909</v>
      </c>
      <c r="C23" s="6" t="s">
        <v>54</v>
      </c>
      <c r="D23" s="7" t="s">
        <v>13</v>
      </c>
      <c r="E23" s="19" t="s">
        <v>877</v>
      </c>
      <c r="F23" s="19" t="s">
        <v>879</v>
      </c>
      <c r="G23" s="19" t="s">
        <v>880</v>
      </c>
    </row>
    <row r="24" spans="1:7" x14ac:dyDescent="0.25">
      <c r="A24" s="9" t="s">
        <v>60</v>
      </c>
      <c r="B24" s="9" t="s">
        <v>909</v>
      </c>
      <c r="C24" s="6" t="s">
        <v>61</v>
      </c>
      <c r="D24" s="7" t="s">
        <v>13</v>
      </c>
      <c r="E24" s="19" t="s">
        <v>877</v>
      </c>
      <c r="F24" s="19" t="s">
        <v>879</v>
      </c>
      <c r="G24" s="19" t="s">
        <v>880</v>
      </c>
    </row>
    <row r="25" spans="1:7" x14ac:dyDescent="0.25">
      <c r="A25" s="9" t="s">
        <v>62</v>
      </c>
      <c r="B25" s="9" t="s">
        <v>909</v>
      </c>
      <c r="C25" s="6" t="s">
        <v>63</v>
      </c>
      <c r="D25" s="7" t="s">
        <v>7</v>
      </c>
      <c r="E25" s="19" t="s">
        <v>877</v>
      </c>
      <c r="F25" s="19" t="s">
        <v>879</v>
      </c>
      <c r="G25" s="19" t="s">
        <v>880</v>
      </c>
    </row>
    <row r="26" spans="1:7" x14ac:dyDescent="0.25">
      <c r="A26" s="9" t="s">
        <v>64</v>
      </c>
      <c r="B26" s="9" t="s">
        <v>909</v>
      </c>
      <c r="C26" s="6" t="s">
        <v>65</v>
      </c>
      <c r="D26" s="7" t="s">
        <v>7</v>
      </c>
      <c r="E26" s="19" t="s">
        <v>877</v>
      </c>
      <c r="F26" s="19" t="s">
        <v>879</v>
      </c>
      <c r="G26" s="19" t="s">
        <v>880</v>
      </c>
    </row>
    <row r="27" spans="1:7" x14ac:dyDescent="0.25">
      <c r="A27" s="9" t="s">
        <v>66</v>
      </c>
      <c r="B27" s="9" t="s">
        <v>909</v>
      </c>
      <c r="C27" s="6" t="s">
        <v>67</v>
      </c>
      <c r="D27" s="7" t="s">
        <v>7</v>
      </c>
      <c r="E27" s="19" t="s">
        <v>877</v>
      </c>
      <c r="F27" s="19" t="s">
        <v>879</v>
      </c>
      <c r="G27" s="19" t="s">
        <v>880</v>
      </c>
    </row>
    <row r="28" spans="1:7" x14ac:dyDescent="0.25">
      <c r="A28" s="9" t="s">
        <v>68</v>
      </c>
      <c r="B28" s="9" t="s">
        <v>909</v>
      </c>
      <c r="C28" s="6" t="s">
        <v>69</v>
      </c>
      <c r="D28" s="7" t="s">
        <v>13</v>
      </c>
      <c r="E28" s="19" t="s">
        <v>877</v>
      </c>
      <c r="F28" s="19" t="s">
        <v>879</v>
      </c>
      <c r="G28" s="19" t="s">
        <v>880</v>
      </c>
    </row>
    <row r="29" spans="1:7" ht="30" x14ac:dyDescent="0.25">
      <c r="A29" s="9" t="s">
        <v>70</v>
      </c>
      <c r="B29" s="9" t="s">
        <v>909</v>
      </c>
      <c r="C29" s="6" t="s">
        <v>71</v>
      </c>
      <c r="D29" s="7" t="s">
        <v>7</v>
      </c>
      <c r="E29" s="19" t="s">
        <v>877</v>
      </c>
      <c r="F29" s="19" t="s">
        <v>879</v>
      </c>
      <c r="G29" s="19" t="s">
        <v>880</v>
      </c>
    </row>
    <row r="30" spans="1:7" ht="30" x14ac:dyDescent="0.25">
      <c r="A30" s="9" t="s">
        <v>72</v>
      </c>
      <c r="B30" s="9" t="s">
        <v>909</v>
      </c>
      <c r="C30" s="6" t="s">
        <v>73</v>
      </c>
      <c r="D30" s="7" t="s">
        <v>7</v>
      </c>
      <c r="E30" s="19" t="s">
        <v>877</v>
      </c>
      <c r="F30" s="19" t="s">
        <v>879</v>
      </c>
      <c r="G30" s="19" t="s">
        <v>880</v>
      </c>
    </row>
    <row r="31" spans="1:7" ht="30" x14ac:dyDescent="0.25">
      <c r="A31" s="9" t="s">
        <v>74</v>
      </c>
      <c r="B31" s="9" t="s">
        <v>909</v>
      </c>
      <c r="C31" s="6" t="s">
        <v>75</v>
      </c>
      <c r="D31" s="7" t="s">
        <v>7</v>
      </c>
      <c r="E31" s="19" t="s">
        <v>877</v>
      </c>
      <c r="F31" s="19" t="s">
        <v>879</v>
      </c>
      <c r="G31" s="19" t="s">
        <v>880</v>
      </c>
    </row>
    <row r="32" spans="1:7" ht="30" x14ac:dyDescent="0.25">
      <c r="A32" s="9" t="s">
        <v>76</v>
      </c>
      <c r="B32" s="9" t="s">
        <v>908</v>
      </c>
      <c r="C32" s="6" t="s">
        <v>77</v>
      </c>
      <c r="D32" s="7" t="s">
        <v>13</v>
      </c>
      <c r="E32" s="19" t="s">
        <v>875</v>
      </c>
      <c r="F32" s="19" t="s">
        <v>873</v>
      </c>
      <c r="G32" s="19" t="s">
        <v>874</v>
      </c>
    </row>
    <row r="33" spans="1:7" ht="30" x14ac:dyDescent="0.25">
      <c r="A33" s="9" t="s">
        <v>78</v>
      </c>
      <c r="B33" s="9" t="s">
        <v>908</v>
      </c>
      <c r="C33" s="6" t="s">
        <v>79</v>
      </c>
      <c r="D33" s="7" t="s">
        <v>13</v>
      </c>
      <c r="E33" s="19" t="s">
        <v>875</v>
      </c>
      <c r="F33" s="19" t="s">
        <v>873</v>
      </c>
      <c r="G33" s="19" t="s">
        <v>874</v>
      </c>
    </row>
    <row r="34" spans="1:7" ht="30" x14ac:dyDescent="0.25">
      <c r="A34" s="9" t="s">
        <v>80</v>
      </c>
      <c r="B34" s="9" t="s">
        <v>908</v>
      </c>
      <c r="C34" s="6" t="s">
        <v>81</v>
      </c>
      <c r="D34" s="7" t="s">
        <v>13</v>
      </c>
      <c r="E34" s="19" t="s">
        <v>875</v>
      </c>
      <c r="F34" s="19" t="s">
        <v>873</v>
      </c>
      <c r="G34" s="19" t="s">
        <v>874</v>
      </c>
    </row>
    <row r="35" spans="1:7" x14ac:dyDescent="0.25">
      <c r="A35" s="9" t="s">
        <v>82</v>
      </c>
      <c r="B35" s="9" t="s">
        <v>909</v>
      </c>
      <c r="C35" s="6" t="s">
        <v>83</v>
      </c>
      <c r="D35" s="7" t="s">
        <v>13</v>
      </c>
      <c r="E35" s="19" t="s">
        <v>877</v>
      </c>
      <c r="F35" s="19" t="s">
        <v>879</v>
      </c>
      <c r="G35" s="19" t="s">
        <v>880</v>
      </c>
    </row>
    <row r="36" spans="1:7" x14ac:dyDescent="0.25">
      <c r="A36" s="9" t="s">
        <v>87</v>
      </c>
      <c r="B36" s="9" t="s">
        <v>909</v>
      </c>
      <c r="C36" s="6" t="s">
        <v>88</v>
      </c>
      <c r="D36" s="7" t="s">
        <v>13</v>
      </c>
      <c r="E36" s="19" t="s">
        <v>877</v>
      </c>
      <c r="F36" s="19" t="s">
        <v>879</v>
      </c>
      <c r="G36" s="19" t="s">
        <v>880</v>
      </c>
    </row>
    <row r="37" spans="1:7" x14ac:dyDescent="0.25">
      <c r="A37" s="9" t="s">
        <v>89</v>
      </c>
      <c r="B37" s="9" t="s">
        <v>909</v>
      </c>
      <c r="C37" s="6" t="s">
        <v>90</v>
      </c>
      <c r="D37" s="7" t="s">
        <v>7</v>
      </c>
      <c r="E37" s="19" t="s">
        <v>877</v>
      </c>
      <c r="F37" s="19" t="s">
        <v>879</v>
      </c>
      <c r="G37" s="19" t="s">
        <v>880</v>
      </c>
    </row>
    <row r="38" spans="1:7" x14ac:dyDescent="0.25">
      <c r="A38" s="9" t="s">
        <v>91</v>
      </c>
      <c r="B38" s="9" t="s">
        <v>909</v>
      </c>
      <c r="C38" s="6" t="s">
        <v>92</v>
      </c>
      <c r="D38" s="7" t="s">
        <v>13</v>
      </c>
      <c r="E38" s="19" t="s">
        <v>877</v>
      </c>
      <c r="F38" s="19" t="s">
        <v>879</v>
      </c>
      <c r="G38" s="19" t="s">
        <v>880</v>
      </c>
    </row>
    <row r="39" spans="1:7" x14ac:dyDescent="0.25">
      <c r="A39" s="9" t="s">
        <v>95</v>
      </c>
      <c r="B39" s="9" t="s">
        <v>909</v>
      </c>
      <c r="C39" s="6" t="s">
        <v>96</v>
      </c>
      <c r="D39" s="7" t="s">
        <v>7</v>
      </c>
      <c r="E39" s="19" t="s">
        <v>877</v>
      </c>
      <c r="F39" s="19" t="s">
        <v>879</v>
      </c>
      <c r="G39" s="19" t="s">
        <v>880</v>
      </c>
    </row>
    <row r="40" spans="1:7" x14ac:dyDescent="0.25">
      <c r="A40" s="9" t="s">
        <v>97</v>
      </c>
      <c r="B40" s="9" t="s">
        <v>909</v>
      </c>
      <c r="C40" s="6" t="s">
        <v>98</v>
      </c>
      <c r="D40" s="7" t="s">
        <v>13</v>
      </c>
      <c r="E40" s="19" t="s">
        <v>877</v>
      </c>
      <c r="F40" s="19" t="s">
        <v>879</v>
      </c>
      <c r="G40" s="19" t="s">
        <v>880</v>
      </c>
    </row>
    <row r="41" spans="1:7" x14ac:dyDescent="0.25">
      <c r="A41" s="9" t="s">
        <v>101</v>
      </c>
      <c r="B41" s="9" t="s">
        <v>909</v>
      </c>
      <c r="C41" s="6" t="s">
        <v>102</v>
      </c>
      <c r="D41" s="7" t="s">
        <v>13</v>
      </c>
      <c r="E41" s="19" t="s">
        <v>877</v>
      </c>
      <c r="F41" s="19" t="s">
        <v>879</v>
      </c>
      <c r="G41" s="19" t="s">
        <v>880</v>
      </c>
    </row>
    <row r="42" spans="1:7" x14ac:dyDescent="0.25">
      <c r="A42" s="9" t="s">
        <v>103</v>
      </c>
      <c r="B42" s="9" t="s">
        <v>909</v>
      </c>
      <c r="C42" s="6" t="s">
        <v>104</v>
      </c>
      <c r="D42" s="7" t="s">
        <v>7</v>
      </c>
      <c r="E42" s="19" t="s">
        <v>877</v>
      </c>
      <c r="F42" s="19" t="s">
        <v>879</v>
      </c>
      <c r="G42" s="19" t="s">
        <v>880</v>
      </c>
    </row>
    <row r="43" spans="1:7" x14ac:dyDescent="0.25">
      <c r="A43" s="9" t="s">
        <v>105</v>
      </c>
      <c r="B43" s="9" t="s">
        <v>909</v>
      </c>
      <c r="C43" s="6" t="s">
        <v>106</v>
      </c>
      <c r="D43" s="7" t="s">
        <v>13</v>
      </c>
      <c r="E43" s="19" t="s">
        <v>877</v>
      </c>
      <c r="F43" s="19" t="s">
        <v>879</v>
      </c>
      <c r="G43" s="19" t="s">
        <v>880</v>
      </c>
    </row>
    <row r="44" spans="1:7" x14ac:dyDescent="0.25">
      <c r="A44" s="9" t="s">
        <v>107</v>
      </c>
      <c r="B44" s="9" t="s">
        <v>909</v>
      </c>
      <c r="C44" s="6" t="s">
        <v>108</v>
      </c>
      <c r="D44" s="7" t="s">
        <v>7</v>
      </c>
      <c r="E44" s="19" t="s">
        <v>877</v>
      </c>
      <c r="F44" s="19" t="s">
        <v>879</v>
      </c>
      <c r="G44" s="19" t="s">
        <v>880</v>
      </c>
    </row>
    <row r="45" spans="1:7" x14ac:dyDescent="0.25">
      <c r="A45" s="9" t="s">
        <v>109</v>
      </c>
      <c r="B45" s="9" t="s">
        <v>909</v>
      </c>
      <c r="C45" s="6" t="s">
        <v>110</v>
      </c>
      <c r="D45" s="7" t="s">
        <v>13</v>
      </c>
      <c r="E45" s="19" t="s">
        <v>877</v>
      </c>
      <c r="F45" s="19" t="s">
        <v>879</v>
      </c>
      <c r="G45" s="19" t="s">
        <v>880</v>
      </c>
    </row>
    <row r="46" spans="1:7" x14ac:dyDescent="0.25">
      <c r="A46" s="9" t="s">
        <v>111</v>
      </c>
      <c r="B46" s="9" t="s">
        <v>909</v>
      </c>
      <c r="C46" s="6" t="s">
        <v>112</v>
      </c>
      <c r="D46" s="7" t="s">
        <v>13</v>
      </c>
      <c r="E46" s="19" t="s">
        <v>877</v>
      </c>
      <c r="F46" s="19" t="s">
        <v>879</v>
      </c>
      <c r="G46" s="19" t="s">
        <v>880</v>
      </c>
    </row>
    <row r="47" spans="1:7" x14ac:dyDescent="0.25">
      <c r="A47" s="9" t="s">
        <v>113</v>
      </c>
      <c r="B47" s="9" t="s">
        <v>909</v>
      </c>
      <c r="C47" s="6" t="s">
        <v>110</v>
      </c>
      <c r="D47" s="7" t="s">
        <v>13</v>
      </c>
      <c r="E47" s="19" t="s">
        <v>877</v>
      </c>
      <c r="F47" s="19" t="s">
        <v>879</v>
      </c>
      <c r="G47" s="19" t="s">
        <v>880</v>
      </c>
    </row>
    <row r="48" spans="1:7" x14ac:dyDescent="0.25">
      <c r="A48" s="9" t="s">
        <v>114</v>
      </c>
      <c r="B48" s="9" t="s">
        <v>909</v>
      </c>
      <c r="C48" s="6" t="s">
        <v>115</v>
      </c>
      <c r="D48" s="7" t="s">
        <v>13</v>
      </c>
      <c r="E48" s="19" t="s">
        <v>877</v>
      </c>
      <c r="F48" s="19" t="s">
        <v>879</v>
      </c>
      <c r="G48" s="19" t="s">
        <v>880</v>
      </c>
    </row>
    <row r="49" spans="1:7" x14ac:dyDescent="0.25">
      <c r="A49" s="9" t="s">
        <v>116</v>
      </c>
      <c r="B49" s="9" t="s">
        <v>909</v>
      </c>
      <c r="C49" s="6" t="s">
        <v>117</v>
      </c>
      <c r="D49" s="7" t="s">
        <v>13</v>
      </c>
      <c r="E49" s="19" t="s">
        <v>877</v>
      </c>
      <c r="F49" s="19" t="s">
        <v>879</v>
      </c>
      <c r="G49" s="19" t="s">
        <v>880</v>
      </c>
    </row>
    <row r="50" spans="1:7" x14ac:dyDescent="0.25">
      <c r="A50" s="9" t="s">
        <v>246</v>
      </c>
      <c r="B50" s="9" t="s">
        <v>909</v>
      </c>
      <c r="C50" s="6" t="s">
        <v>115</v>
      </c>
      <c r="D50" s="7" t="s">
        <v>13</v>
      </c>
      <c r="E50" s="19" t="s">
        <v>877</v>
      </c>
      <c r="F50" s="19" t="s">
        <v>879</v>
      </c>
      <c r="G50" s="19" t="s">
        <v>880</v>
      </c>
    </row>
    <row r="51" spans="1:7" x14ac:dyDescent="0.25">
      <c r="A51" s="9" t="s">
        <v>118</v>
      </c>
      <c r="B51" s="9" t="s">
        <v>909</v>
      </c>
      <c r="C51" s="6" t="s">
        <v>119</v>
      </c>
      <c r="D51" s="7" t="s">
        <v>13</v>
      </c>
      <c r="E51" s="19" t="s">
        <v>877</v>
      </c>
      <c r="F51" s="19" t="s">
        <v>879</v>
      </c>
      <c r="G51" s="19" t="s">
        <v>880</v>
      </c>
    </row>
    <row r="52" spans="1:7" x14ac:dyDescent="0.25">
      <c r="A52" s="9" t="s">
        <v>120</v>
      </c>
      <c r="B52" s="9" t="s">
        <v>909</v>
      </c>
      <c r="C52" s="6" t="s">
        <v>121</v>
      </c>
      <c r="D52" s="7" t="s">
        <v>13</v>
      </c>
      <c r="E52" s="19" t="s">
        <v>877</v>
      </c>
      <c r="F52" s="19" t="s">
        <v>879</v>
      </c>
      <c r="G52" s="19" t="s">
        <v>880</v>
      </c>
    </row>
    <row r="53" spans="1:7" x14ac:dyDescent="0.25">
      <c r="A53" s="9" t="s">
        <v>122</v>
      </c>
      <c r="B53" s="9" t="s">
        <v>909</v>
      </c>
      <c r="C53" s="6" t="s">
        <v>123</v>
      </c>
      <c r="D53" s="7" t="s">
        <v>7</v>
      </c>
      <c r="E53" s="19" t="s">
        <v>877</v>
      </c>
      <c r="F53" s="19" t="s">
        <v>879</v>
      </c>
      <c r="G53" s="19" t="s">
        <v>880</v>
      </c>
    </row>
    <row r="54" spans="1:7" x14ac:dyDescent="0.25">
      <c r="A54" s="9" t="s">
        <v>124</v>
      </c>
      <c r="B54" s="9" t="s">
        <v>909</v>
      </c>
      <c r="C54" s="6" t="s">
        <v>125</v>
      </c>
      <c r="D54" s="7" t="s">
        <v>7</v>
      </c>
      <c r="E54" s="19" t="s">
        <v>877</v>
      </c>
      <c r="F54" s="19" t="s">
        <v>879</v>
      </c>
      <c r="G54" s="19" t="s">
        <v>880</v>
      </c>
    </row>
    <row r="55" spans="1:7" x14ac:dyDescent="0.25">
      <c r="A55" s="9" t="s">
        <v>126</v>
      </c>
      <c r="B55" s="9" t="s">
        <v>909</v>
      </c>
      <c r="C55" s="6" t="s">
        <v>127</v>
      </c>
      <c r="D55" s="7" t="s">
        <v>13</v>
      </c>
      <c r="E55" s="19" t="s">
        <v>877</v>
      </c>
      <c r="F55" s="19" t="s">
        <v>879</v>
      </c>
      <c r="G55" s="19" t="s">
        <v>880</v>
      </c>
    </row>
    <row r="56" spans="1:7" x14ac:dyDescent="0.25">
      <c r="A56" s="9" t="s">
        <v>128</v>
      </c>
      <c r="B56" s="9" t="s">
        <v>909</v>
      </c>
      <c r="C56" s="6" t="s">
        <v>129</v>
      </c>
      <c r="D56" s="7" t="s">
        <v>7</v>
      </c>
      <c r="E56" s="19" t="s">
        <v>877</v>
      </c>
      <c r="F56" s="19" t="s">
        <v>879</v>
      </c>
      <c r="G56" s="19" t="s">
        <v>880</v>
      </c>
    </row>
    <row r="57" spans="1:7" x14ac:dyDescent="0.25">
      <c r="A57" s="9" t="s">
        <v>130</v>
      </c>
      <c r="B57" s="9" t="s">
        <v>909</v>
      </c>
      <c r="C57" s="6" t="s">
        <v>131</v>
      </c>
      <c r="D57" s="7" t="s">
        <v>13</v>
      </c>
      <c r="E57" s="19" t="s">
        <v>877</v>
      </c>
      <c r="F57" s="19" t="s">
        <v>879</v>
      </c>
      <c r="G57" s="19" t="s">
        <v>880</v>
      </c>
    </row>
    <row r="58" spans="1:7" x14ac:dyDescent="0.25">
      <c r="A58" s="9" t="s">
        <v>132</v>
      </c>
      <c r="B58" s="9" t="s">
        <v>909</v>
      </c>
      <c r="C58" s="6" t="s">
        <v>133</v>
      </c>
      <c r="D58" s="7" t="s">
        <v>7</v>
      </c>
      <c r="E58" s="19" t="s">
        <v>877</v>
      </c>
      <c r="F58" s="19" t="s">
        <v>879</v>
      </c>
      <c r="G58" s="19" t="s">
        <v>880</v>
      </c>
    </row>
    <row r="59" spans="1:7" x14ac:dyDescent="0.25">
      <c r="A59" s="9" t="s">
        <v>134</v>
      </c>
      <c r="B59" s="9" t="s">
        <v>909</v>
      </c>
      <c r="C59" s="6" t="s">
        <v>135</v>
      </c>
      <c r="D59" s="7" t="s">
        <v>13</v>
      </c>
      <c r="E59" s="19" t="s">
        <v>877</v>
      </c>
      <c r="F59" s="19" t="s">
        <v>879</v>
      </c>
      <c r="G59" s="19" t="s">
        <v>880</v>
      </c>
    </row>
    <row r="60" spans="1:7" x14ac:dyDescent="0.25">
      <c r="A60" s="9" t="s">
        <v>136</v>
      </c>
      <c r="B60" s="9" t="s">
        <v>909</v>
      </c>
      <c r="C60" s="6" t="s">
        <v>137</v>
      </c>
      <c r="D60" s="7" t="s">
        <v>13</v>
      </c>
      <c r="E60" s="19" t="s">
        <v>877</v>
      </c>
      <c r="F60" s="19" t="s">
        <v>879</v>
      </c>
      <c r="G60" s="19" t="s">
        <v>880</v>
      </c>
    </row>
    <row r="61" spans="1:7" x14ac:dyDescent="0.25">
      <c r="A61" s="9" t="s">
        <v>138</v>
      </c>
      <c r="B61" s="9" t="s">
        <v>909</v>
      </c>
      <c r="C61" s="6" t="s">
        <v>139</v>
      </c>
      <c r="D61" s="7" t="s">
        <v>13</v>
      </c>
      <c r="E61" s="19" t="s">
        <v>877</v>
      </c>
      <c r="F61" s="19" t="s">
        <v>879</v>
      </c>
      <c r="G61" s="19" t="s">
        <v>880</v>
      </c>
    </row>
    <row r="62" spans="1:7" x14ac:dyDescent="0.25">
      <c r="A62" s="9" t="s">
        <v>140</v>
      </c>
      <c r="B62" s="9" t="s">
        <v>909</v>
      </c>
      <c r="C62" s="6" t="s">
        <v>141</v>
      </c>
      <c r="D62" s="7" t="s">
        <v>13</v>
      </c>
      <c r="E62" s="19" t="s">
        <v>877</v>
      </c>
      <c r="F62" s="19" t="s">
        <v>879</v>
      </c>
      <c r="G62" s="19" t="s">
        <v>880</v>
      </c>
    </row>
    <row r="63" spans="1:7" x14ac:dyDescent="0.25">
      <c r="A63" s="9" t="s">
        <v>142</v>
      </c>
      <c r="B63" s="9" t="s">
        <v>909</v>
      </c>
      <c r="C63" s="6" t="s">
        <v>143</v>
      </c>
      <c r="D63" s="7" t="s">
        <v>7</v>
      </c>
      <c r="E63" s="19" t="s">
        <v>877</v>
      </c>
      <c r="F63" s="19" t="s">
        <v>879</v>
      </c>
      <c r="G63" s="19" t="s">
        <v>880</v>
      </c>
    </row>
    <row r="64" spans="1:7" x14ac:dyDescent="0.25">
      <c r="A64" s="9" t="s">
        <v>144</v>
      </c>
      <c r="B64" s="9" t="s">
        <v>909</v>
      </c>
      <c r="C64" s="6" t="s">
        <v>145</v>
      </c>
      <c r="D64" s="7" t="s">
        <v>7</v>
      </c>
      <c r="E64" s="19" t="s">
        <v>877</v>
      </c>
      <c r="F64" s="19" t="s">
        <v>879</v>
      </c>
      <c r="G64" s="19" t="s">
        <v>880</v>
      </c>
    </row>
    <row r="65" spans="1:7" x14ac:dyDescent="0.25">
      <c r="A65" s="9" t="s">
        <v>146</v>
      </c>
      <c r="B65" s="9" t="s">
        <v>909</v>
      </c>
      <c r="C65" s="6" t="s">
        <v>147</v>
      </c>
      <c r="D65" s="7" t="s">
        <v>13</v>
      </c>
      <c r="E65" s="19" t="s">
        <v>877</v>
      </c>
      <c r="F65" s="19" t="s">
        <v>879</v>
      </c>
      <c r="G65" s="19" t="s">
        <v>880</v>
      </c>
    </row>
    <row r="66" spans="1:7" x14ac:dyDescent="0.25">
      <c r="A66" s="9" t="s">
        <v>148</v>
      </c>
      <c r="B66" s="9" t="s">
        <v>909</v>
      </c>
      <c r="C66" s="6" t="s">
        <v>149</v>
      </c>
      <c r="D66" s="7" t="s">
        <v>13</v>
      </c>
      <c r="E66" s="19" t="s">
        <v>877</v>
      </c>
      <c r="F66" s="19" t="s">
        <v>879</v>
      </c>
      <c r="G66" s="19" t="s">
        <v>880</v>
      </c>
    </row>
    <row r="67" spans="1:7" x14ac:dyDescent="0.25">
      <c r="A67" s="9" t="s">
        <v>150</v>
      </c>
      <c r="B67" s="9" t="s">
        <v>909</v>
      </c>
      <c r="C67" s="6" t="s">
        <v>151</v>
      </c>
      <c r="D67" s="7" t="s">
        <v>13</v>
      </c>
      <c r="E67" s="19" t="s">
        <v>877</v>
      </c>
      <c r="F67" s="19" t="s">
        <v>879</v>
      </c>
      <c r="G67" s="19" t="s">
        <v>880</v>
      </c>
    </row>
    <row r="68" spans="1:7" x14ac:dyDescent="0.25">
      <c r="A68" s="9" t="s">
        <v>152</v>
      </c>
      <c r="B68" s="9" t="s">
        <v>909</v>
      </c>
      <c r="C68" s="6" t="s">
        <v>153</v>
      </c>
      <c r="D68" s="7" t="s">
        <v>13</v>
      </c>
      <c r="E68" s="19" t="s">
        <v>877</v>
      </c>
      <c r="F68" s="19" t="s">
        <v>879</v>
      </c>
      <c r="G68" s="19" t="s">
        <v>880</v>
      </c>
    </row>
    <row r="69" spans="1:7" ht="45" x14ac:dyDescent="0.25">
      <c r="A69" s="9" t="s">
        <v>154</v>
      </c>
      <c r="B69" s="9" t="s">
        <v>909</v>
      </c>
      <c r="C69" s="6" t="s">
        <v>155</v>
      </c>
      <c r="D69" s="7" t="s">
        <v>156</v>
      </c>
      <c r="E69" s="19" t="s">
        <v>876</v>
      </c>
      <c r="F69" s="19" t="s">
        <v>879</v>
      </c>
      <c r="G69" s="19" t="s">
        <v>880</v>
      </c>
    </row>
    <row r="70" spans="1:7" x14ac:dyDescent="0.25">
      <c r="A70" s="9" t="s">
        <v>915</v>
      </c>
      <c r="B70" s="9" t="s">
        <v>909</v>
      </c>
      <c r="C70" s="30" t="s">
        <v>158</v>
      </c>
      <c r="D70" s="7" t="s">
        <v>7</v>
      </c>
      <c r="E70" s="19" t="s">
        <v>877</v>
      </c>
      <c r="F70" s="19" t="s">
        <v>879</v>
      </c>
      <c r="G70" s="19" t="s">
        <v>880</v>
      </c>
    </row>
    <row r="71" spans="1:7" x14ac:dyDescent="0.25">
      <c r="A71" s="9" t="s">
        <v>159</v>
      </c>
      <c r="B71" s="9" t="s">
        <v>909</v>
      </c>
      <c r="C71" s="6" t="s">
        <v>160</v>
      </c>
      <c r="D71" s="7" t="s">
        <v>7</v>
      </c>
      <c r="E71" s="19" t="s">
        <v>877</v>
      </c>
      <c r="F71" s="19" t="s">
        <v>879</v>
      </c>
      <c r="G71" s="19" t="s">
        <v>880</v>
      </c>
    </row>
    <row r="72" spans="1:7" x14ac:dyDescent="0.25">
      <c r="A72" s="9" t="s">
        <v>161</v>
      </c>
      <c r="B72" s="9" t="s">
        <v>909</v>
      </c>
      <c r="C72" s="6" t="s">
        <v>162</v>
      </c>
      <c r="D72" s="7" t="s">
        <v>7</v>
      </c>
      <c r="E72" s="19" t="s">
        <v>876</v>
      </c>
      <c r="F72" s="19" t="s">
        <v>879</v>
      </c>
      <c r="G72" s="19" t="s">
        <v>880</v>
      </c>
    </row>
    <row r="73" spans="1:7" x14ac:dyDescent="0.25">
      <c r="A73" s="9" t="s">
        <v>163</v>
      </c>
      <c r="B73" s="9" t="s">
        <v>909</v>
      </c>
      <c r="C73" s="6" t="s">
        <v>164</v>
      </c>
      <c r="D73" s="7" t="s">
        <v>13</v>
      </c>
      <c r="E73" s="19" t="s">
        <v>876</v>
      </c>
      <c r="F73" s="19" t="s">
        <v>879</v>
      </c>
      <c r="G73" s="19" t="s">
        <v>880</v>
      </c>
    </row>
    <row r="74" spans="1:7" ht="30" x14ac:dyDescent="0.25">
      <c r="A74" s="9" t="s">
        <v>165</v>
      </c>
      <c r="B74" s="9" t="s">
        <v>909</v>
      </c>
      <c r="C74" s="6" t="s">
        <v>166</v>
      </c>
      <c r="D74" s="7" t="s">
        <v>13</v>
      </c>
      <c r="E74" s="19" t="s">
        <v>876</v>
      </c>
      <c r="F74" s="19" t="s">
        <v>879</v>
      </c>
      <c r="G74" s="19" t="s">
        <v>880</v>
      </c>
    </row>
    <row r="75" spans="1:7" ht="30" x14ac:dyDescent="0.25">
      <c r="A75" s="9" t="s">
        <v>167</v>
      </c>
      <c r="B75" s="9" t="s">
        <v>908</v>
      </c>
      <c r="C75" s="6" t="s">
        <v>168</v>
      </c>
      <c r="D75" s="7" t="s">
        <v>13</v>
      </c>
      <c r="E75" s="19" t="s">
        <v>875</v>
      </c>
      <c r="F75" s="19" t="s">
        <v>873</v>
      </c>
      <c r="G75" s="19" t="s">
        <v>874</v>
      </c>
    </row>
    <row r="76" spans="1:7" ht="30" x14ac:dyDescent="0.25">
      <c r="A76" s="9" t="s">
        <v>169</v>
      </c>
      <c r="B76" s="9" t="s">
        <v>908</v>
      </c>
      <c r="C76" s="6" t="s">
        <v>170</v>
      </c>
      <c r="D76" s="7" t="s">
        <v>13</v>
      </c>
      <c r="E76" s="19" t="s">
        <v>875</v>
      </c>
      <c r="F76" s="19" t="s">
        <v>873</v>
      </c>
      <c r="G76" s="19" t="s">
        <v>874</v>
      </c>
    </row>
    <row r="77" spans="1:7" ht="30" x14ac:dyDescent="0.25">
      <c r="A77" s="9" t="s">
        <v>171</v>
      </c>
      <c r="B77" s="9" t="s">
        <v>908</v>
      </c>
      <c r="C77" s="6" t="s">
        <v>172</v>
      </c>
      <c r="D77" s="7" t="s">
        <v>13</v>
      </c>
      <c r="E77" s="19" t="s">
        <v>875</v>
      </c>
      <c r="F77" s="19" t="s">
        <v>873</v>
      </c>
      <c r="G77" s="19" t="s">
        <v>874</v>
      </c>
    </row>
    <row r="78" spans="1:7" x14ac:dyDescent="0.25">
      <c r="A78" s="9" t="s">
        <v>173</v>
      </c>
      <c r="B78" s="9" t="s">
        <v>909</v>
      </c>
      <c r="C78" s="6" t="s">
        <v>174</v>
      </c>
      <c r="D78" s="7" t="s">
        <v>13</v>
      </c>
      <c r="E78" s="19" t="s">
        <v>876</v>
      </c>
      <c r="F78" s="19" t="s">
        <v>879</v>
      </c>
      <c r="G78" s="19" t="s">
        <v>880</v>
      </c>
    </row>
    <row r="79" spans="1:7" x14ac:dyDescent="0.25">
      <c r="A79" s="9" t="s">
        <v>175</v>
      </c>
      <c r="B79" s="9" t="s">
        <v>909</v>
      </c>
      <c r="C79" s="6" t="s">
        <v>176</v>
      </c>
      <c r="D79" s="7" t="s">
        <v>13</v>
      </c>
      <c r="E79" s="19" t="s">
        <v>876</v>
      </c>
      <c r="F79" s="19" t="s">
        <v>879</v>
      </c>
      <c r="G79" s="19" t="s">
        <v>880</v>
      </c>
    </row>
    <row r="80" spans="1:7" x14ac:dyDescent="0.25">
      <c r="A80" s="9" t="s">
        <v>177</v>
      </c>
      <c r="B80" s="9" t="s">
        <v>909</v>
      </c>
      <c r="C80" s="6" t="s">
        <v>178</v>
      </c>
      <c r="D80" s="7" t="s">
        <v>13</v>
      </c>
      <c r="E80" s="19" t="s">
        <v>876</v>
      </c>
      <c r="F80" s="19" t="s">
        <v>879</v>
      </c>
      <c r="G80" s="19" t="s">
        <v>880</v>
      </c>
    </row>
    <row r="81" spans="1:7" x14ac:dyDescent="0.25">
      <c r="A81" s="9" t="s">
        <v>179</v>
      </c>
      <c r="B81" s="9" t="s">
        <v>909</v>
      </c>
      <c r="C81" s="6" t="s">
        <v>180</v>
      </c>
      <c r="D81" s="7" t="s">
        <v>13</v>
      </c>
      <c r="E81" s="19" t="s">
        <v>876</v>
      </c>
      <c r="F81" s="19" t="s">
        <v>879</v>
      </c>
      <c r="G81" s="19" t="s">
        <v>880</v>
      </c>
    </row>
    <row r="82" spans="1:7" x14ac:dyDescent="0.25">
      <c r="A82" s="9" t="s">
        <v>181</v>
      </c>
      <c r="B82" s="9" t="s">
        <v>909</v>
      </c>
      <c r="C82" s="6" t="s">
        <v>182</v>
      </c>
      <c r="D82" s="7" t="s">
        <v>13</v>
      </c>
      <c r="E82" s="19" t="s">
        <v>876</v>
      </c>
      <c r="F82" s="19" t="s">
        <v>879</v>
      </c>
      <c r="G82" s="19" t="s">
        <v>880</v>
      </c>
    </row>
    <row r="83" spans="1:7" x14ac:dyDescent="0.25">
      <c r="A83" s="9" t="s">
        <v>183</v>
      </c>
      <c r="B83" s="9" t="s">
        <v>909</v>
      </c>
      <c r="C83" s="6" t="s">
        <v>184</v>
      </c>
      <c r="D83" s="7" t="s">
        <v>13</v>
      </c>
      <c r="E83" s="19" t="s">
        <v>876</v>
      </c>
      <c r="F83" s="19" t="s">
        <v>879</v>
      </c>
      <c r="G83" s="19" t="s">
        <v>880</v>
      </c>
    </row>
    <row r="84" spans="1:7" x14ac:dyDescent="0.25">
      <c r="A84" s="9" t="s">
        <v>185</v>
      </c>
      <c r="B84" s="9" t="s">
        <v>909</v>
      </c>
      <c r="C84" s="6" t="s">
        <v>186</v>
      </c>
      <c r="D84" s="7" t="s">
        <v>13</v>
      </c>
      <c r="E84" s="19" t="s">
        <v>876</v>
      </c>
      <c r="F84" s="19" t="s">
        <v>879</v>
      </c>
      <c r="G84" s="19" t="s">
        <v>880</v>
      </c>
    </row>
    <row r="85" spans="1:7" x14ac:dyDescent="0.25">
      <c r="A85" s="9" t="s">
        <v>187</v>
      </c>
      <c r="B85" s="9" t="s">
        <v>909</v>
      </c>
      <c r="C85" s="6" t="s">
        <v>188</v>
      </c>
      <c r="D85" s="7" t="s">
        <v>13</v>
      </c>
      <c r="E85" s="19" t="s">
        <v>876</v>
      </c>
      <c r="F85" s="19" t="s">
        <v>879</v>
      </c>
      <c r="G85" s="19" t="s">
        <v>880</v>
      </c>
    </row>
    <row r="86" spans="1:7" x14ac:dyDescent="0.25">
      <c r="A86" s="9" t="s">
        <v>189</v>
      </c>
      <c r="B86" s="9" t="s">
        <v>909</v>
      </c>
      <c r="C86" s="6" t="s">
        <v>190</v>
      </c>
      <c r="D86" s="7" t="s">
        <v>13</v>
      </c>
      <c r="E86" s="19" t="s">
        <v>876</v>
      </c>
      <c r="F86" s="19" t="s">
        <v>879</v>
      </c>
      <c r="G86" s="19" t="s">
        <v>880</v>
      </c>
    </row>
  </sheetData>
  <pageMargins left="0.7" right="0.7" top="0.75" bottom="0.75" header="0.3" footer="0.3"/>
  <ignoredErrors>
    <ignoredError sqref="B71:B86 B2:B5 B7:B14 B16:B69" calculatedColumn="1"/>
  </ignoredErrors>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411BA0-9D9B-40E1-895C-E7312048F8F9}">
  <dimension ref="A1:B86"/>
  <sheetViews>
    <sheetView topLeftCell="A54" workbookViewId="0">
      <selection activeCell="B9" sqref="B9"/>
    </sheetView>
  </sheetViews>
  <sheetFormatPr baseColWidth="10" defaultRowHeight="15" x14ac:dyDescent="0.25"/>
  <cols>
    <col min="1" max="1" width="17.140625" style="32" bestFit="1" customWidth="1"/>
    <col min="2" max="2" width="76.42578125" bestFit="1" customWidth="1"/>
    <col min="4" max="4" width="17.140625" bestFit="1" customWidth="1"/>
  </cols>
  <sheetData>
    <row r="1" spans="1:2" s="28" customFormat="1" ht="16.5" x14ac:dyDescent="0.25">
      <c r="A1" s="34" t="s">
        <v>912</v>
      </c>
      <c r="B1" s="34" t="s">
        <v>1</v>
      </c>
    </row>
    <row r="2" spans="1:2" x14ac:dyDescent="0.25">
      <c r="A2" s="35" t="s">
        <v>4</v>
      </c>
      <c r="B2" s="37" t="s">
        <v>5</v>
      </c>
    </row>
    <row r="3" spans="1:2" x14ac:dyDescent="0.25">
      <c r="A3" s="36" t="s">
        <v>10</v>
      </c>
      <c r="B3" s="37" t="s">
        <v>535</v>
      </c>
    </row>
    <row r="4" spans="1:2" ht="15" customHeight="1" x14ac:dyDescent="0.25">
      <c r="A4" s="35" t="s">
        <v>20</v>
      </c>
      <c r="B4" s="37" t="s">
        <v>917</v>
      </c>
    </row>
    <row r="5" spans="1:2" x14ac:dyDescent="0.25">
      <c r="A5" s="35" t="s">
        <v>23</v>
      </c>
      <c r="B5" s="37" t="s">
        <v>24</v>
      </c>
    </row>
    <row r="6" spans="1:2" x14ac:dyDescent="0.25">
      <c r="A6" s="35" t="s">
        <v>913</v>
      </c>
      <c r="B6" s="37" t="s">
        <v>24</v>
      </c>
    </row>
    <row r="7" spans="1:2" x14ac:dyDescent="0.25">
      <c r="A7" s="35" t="s">
        <v>25</v>
      </c>
      <c r="B7" s="37" t="s">
        <v>26</v>
      </c>
    </row>
    <row r="8" spans="1:2" x14ac:dyDescent="0.25">
      <c r="A8" s="35" t="s">
        <v>27</v>
      </c>
      <c r="B8" s="37" t="s">
        <v>918</v>
      </c>
    </row>
    <row r="9" spans="1:2" x14ac:dyDescent="0.25">
      <c r="A9" s="35" t="s">
        <v>29</v>
      </c>
      <c r="B9" s="37" t="s">
        <v>30</v>
      </c>
    </row>
    <row r="10" spans="1:2" x14ac:dyDescent="0.25">
      <c r="A10" s="35" t="s">
        <v>31</v>
      </c>
      <c r="B10" s="37" t="s">
        <v>32</v>
      </c>
    </row>
    <row r="11" spans="1:2" x14ac:dyDescent="0.25">
      <c r="A11" s="35" t="s">
        <v>34</v>
      </c>
      <c r="B11" s="37" t="s">
        <v>919</v>
      </c>
    </row>
    <row r="12" spans="1:2" x14ac:dyDescent="0.25">
      <c r="A12" s="35" t="s">
        <v>37</v>
      </c>
      <c r="B12" s="37" t="s">
        <v>38</v>
      </c>
    </row>
    <row r="13" spans="1:2" x14ac:dyDescent="0.25">
      <c r="A13" s="35" t="s">
        <v>40</v>
      </c>
      <c r="B13" s="37" t="s">
        <v>41</v>
      </c>
    </row>
    <row r="14" spans="1:2" x14ac:dyDescent="0.25">
      <c r="A14" s="35" t="s">
        <v>42</v>
      </c>
      <c r="B14" s="37" t="s">
        <v>26</v>
      </c>
    </row>
    <row r="15" spans="1:2" x14ac:dyDescent="0.25">
      <c r="A15" s="35" t="s">
        <v>44</v>
      </c>
      <c r="B15" s="37" t="s">
        <v>45</v>
      </c>
    </row>
    <row r="16" spans="1:2" x14ac:dyDescent="0.25">
      <c r="A16" s="35" t="s">
        <v>914</v>
      </c>
      <c r="B16" s="37" t="s">
        <v>45</v>
      </c>
    </row>
    <row r="17" spans="1:2" x14ac:dyDescent="0.25">
      <c r="A17" s="35" t="s">
        <v>47</v>
      </c>
      <c r="B17" s="37" t="s">
        <v>48</v>
      </c>
    </row>
    <row r="18" spans="1:2" x14ac:dyDescent="0.25">
      <c r="A18" s="35" t="s">
        <v>49</v>
      </c>
      <c r="B18" s="37" t="s">
        <v>50</v>
      </c>
    </row>
    <row r="19" spans="1:2" x14ac:dyDescent="0.25">
      <c r="A19" s="35" t="s">
        <v>51</v>
      </c>
      <c r="B19" s="37" t="s">
        <v>52</v>
      </c>
    </row>
    <row r="20" spans="1:2" x14ac:dyDescent="0.25">
      <c r="A20" s="35" t="s">
        <v>53</v>
      </c>
      <c r="B20" s="37" t="s">
        <v>54</v>
      </c>
    </row>
    <row r="21" spans="1:2" x14ac:dyDescent="0.25">
      <c r="A21" s="35" t="s">
        <v>55</v>
      </c>
      <c r="B21" s="37" t="s">
        <v>56</v>
      </c>
    </row>
    <row r="22" spans="1:2" x14ac:dyDescent="0.25">
      <c r="A22" s="35" t="s">
        <v>57</v>
      </c>
      <c r="B22" s="37" t="s">
        <v>58</v>
      </c>
    </row>
    <row r="23" spans="1:2" x14ac:dyDescent="0.25">
      <c r="A23" s="35" t="s">
        <v>59</v>
      </c>
      <c r="B23" s="37" t="s">
        <v>54</v>
      </c>
    </row>
    <row r="24" spans="1:2" x14ac:dyDescent="0.25">
      <c r="A24" s="35" t="s">
        <v>60</v>
      </c>
      <c r="B24" s="37" t="s">
        <v>61</v>
      </c>
    </row>
    <row r="25" spans="1:2" x14ac:dyDescent="0.25">
      <c r="A25" s="35" t="s">
        <v>62</v>
      </c>
      <c r="B25" s="37" t="s">
        <v>63</v>
      </c>
    </row>
    <row r="26" spans="1:2" x14ac:dyDescent="0.25">
      <c r="A26" s="35" t="s">
        <v>64</v>
      </c>
      <c r="B26" s="37" t="s">
        <v>65</v>
      </c>
    </row>
    <row r="27" spans="1:2" x14ac:dyDescent="0.25">
      <c r="A27" s="35" t="s">
        <v>66</v>
      </c>
      <c r="B27" s="37" t="s">
        <v>67</v>
      </c>
    </row>
    <row r="28" spans="1:2" x14ac:dyDescent="0.25">
      <c r="A28" s="35" t="s">
        <v>68</v>
      </c>
      <c r="B28" s="37" t="s">
        <v>69</v>
      </c>
    </row>
    <row r="29" spans="1:2" x14ac:dyDescent="0.25">
      <c r="A29" s="35" t="s">
        <v>70</v>
      </c>
      <c r="B29" s="37" t="s">
        <v>920</v>
      </c>
    </row>
    <row r="30" spans="1:2" x14ac:dyDescent="0.25">
      <c r="A30" s="35" t="s">
        <v>72</v>
      </c>
      <c r="B30" s="37" t="s">
        <v>920</v>
      </c>
    </row>
    <row r="31" spans="1:2" x14ac:dyDescent="0.25">
      <c r="A31" s="35" t="s">
        <v>74</v>
      </c>
      <c r="B31" s="37" t="s">
        <v>920</v>
      </c>
    </row>
    <row r="32" spans="1:2" x14ac:dyDescent="0.25">
      <c r="A32" s="35" t="s">
        <v>76</v>
      </c>
      <c r="B32" s="37" t="s">
        <v>921</v>
      </c>
    </row>
    <row r="33" spans="1:2" x14ac:dyDescent="0.25">
      <c r="A33" s="35" t="s">
        <v>78</v>
      </c>
      <c r="B33" s="37" t="s">
        <v>922</v>
      </c>
    </row>
    <row r="34" spans="1:2" x14ac:dyDescent="0.25">
      <c r="A34" s="35" t="s">
        <v>80</v>
      </c>
      <c r="B34" s="37" t="s">
        <v>923</v>
      </c>
    </row>
    <row r="35" spans="1:2" x14ac:dyDescent="0.25">
      <c r="A35" s="35" t="s">
        <v>82</v>
      </c>
      <c r="B35" s="37" t="s">
        <v>924</v>
      </c>
    </row>
    <row r="36" spans="1:2" x14ac:dyDescent="0.25">
      <c r="A36" s="35" t="s">
        <v>87</v>
      </c>
      <c r="B36" s="37" t="s">
        <v>925</v>
      </c>
    </row>
    <row r="37" spans="1:2" x14ac:dyDescent="0.25">
      <c r="A37" s="35" t="s">
        <v>89</v>
      </c>
      <c r="B37" s="37" t="s">
        <v>90</v>
      </c>
    </row>
    <row r="38" spans="1:2" x14ac:dyDescent="0.25">
      <c r="A38" s="35" t="s">
        <v>91</v>
      </c>
      <c r="B38" s="37" t="s">
        <v>92</v>
      </c>
    </row>
    <row r="39" spans="1:2" x14ac:dyDescent="0.25">
      <c r="A39" s="35" t="s">
        <v>95</v>
      </c>
      <c r="B39" s="37" t="s">
        <v>96</v>
      </c>
    </row>
    <row r="40" spans="1:2" x14ac:dyDescent="0.25">
      <c r="A40" s="35" t="s">
        <v>97</v>
      </c>
      <c r="B40" s="37" t="s">
        <v>98</v>
      </c>
    </row>
    <row r="41" spans="1:2" x14ac:dyDescent="0.25">
      <c r="A41" s="35" t="s">
        <v>101</v>
      </c>
      <c r="B41" s="37" t="s">
        <v>102</v>
      </c>
    </row>
    <row r="42" spans="1:2" x14ac:dyDescent="0.25">
      <c r="A42" s="35" t="s">
        <v>103</v>
      </c>
      <c r="B42" s="37" t="s">
        <v>104</v>
      </c>
    </row>
    <row r="43" spans="1:2" x14ac:dyDescent="0.25">
      <c r="A43" s="35" t="s">
        <v>105</v>
      </c>
      <c r="B43" s="37" t="s">
        <v>106</v>
      </c>
    </row>
    <row r="44" spans="1:2" x14ac:dyDescent="0.25">
      <c r="A44" s="35" t="s">
        <v>107</v>
      </c>
      <c r="B44" s="37" t="s">
        <v>926</v>
      </c>
    </row>
    <row r="45" spans="1:2" x14ac:dyDescent="0.25">
      <c r="A45" s="35" t="s">
        <v>109</v>
      </c>
      <c r="B45" s="37" t="s">
        <v>110</v>
      </c>
    </row>
    <row r="46" spans="1:2" x14ac:dyDescent="0.25">
      <c r="A46" s="35" t="s">
        <v>111</v>
      </c>
      <c r="B46" s="37" t="s">
        <v>112</v>
      </c>
    </row>
    <row r="47" spans="1:2" x14ac:dyDescent="0.25">
      <c r="A47" s="35" t="s">
        <v>113</v>
      </c>
      <c r="B47" s="37" t="s">
        <v>110</v>
      </c>
    </row>
    <row r="48" spans="1:2" x14ac:dyDescent="0.25">
      <c r="A48" s="35" t="s">
        <v>114</v>
      </c>
      <c r="B48" s="37" t="s">
        <v>115</v>
      </c>
    </row>
    <row r="49" spans="1:2" x14ac:dyDescent="0.25">
      <c r="A49" s="35" t="s">
        <v>116</v>
      </c>
      <c r="B49" s="37" t="s">
        <v>117</v>
      </c>
    </row>
    <row r="50" spans="1:2" x14ac:dyDescent="0.25">
      <c r="A50" s="35" t="s">
        <v>246</v>
      </c>
      <c r="B50" s="37" t="s">
        <v>115</v>
      </c>
    </row>
    <row r="51" spans="1:2" x14ac:dyDescent="0.25">
      <c r="A51" s="35" t="s">
        <v>118</v>
      </c>
      <c r="B51" s="37" t="s">
        <v>119</v>
      </c>
    </row>
    <row r="52" spans="1:2" x14ac:dyDescent="0.25">
      <c r="A52" s="35" t="s">
        <v>120</v>
      </c>
      <c r="B52" s="37" t="s">
        <v>121</v>
      </c>
    </row>
    <row r="53" spans="1:2" x14ac:dyDescent="0.25">
      <c r="A53" s="35" t="s">
        <v>122</v>
      </c>
      <c r="B53" s="37" t="s">
        <v>927</v>
      </c>
    </row>
    <row r="54" spans="1:2" x14ac:dyDescent="0.25">
      <c r="A54" s="35" t="s">
        <v>124</v>
      </c>
      <c r="B54" s="37" t="s">
        <v>125</v>
      </c>
    </row>
    <row r="55" spans="1:2" x14ac:dyDescent="0.25">
      <c r="A55" s="35" t="s">
        <v>126</v>
      </c>
      <c r="B55" s="37" t="s">
        <v>127</v>
      </c>
    </row>
    <row r="56" spans="1:2" x14ac:dyDescent="0.25">
      <c r="A56" s="35" t="s">
        <v>128</v>
      </c>
      <c r="B56" s="37" t="s">
        <v>129</v>
      </c>
    </row>
    <row r="57" spans="1:2" x14ac:dyDescent="0.25">
      <c r="A57" s="35" t="s">
        <v>130</v>
      </c>
      <c r="B57" s="37" t="s">
        <v>131</v>
      </c>
    </row>
    <row r="58" spans="1:2" x14ac:dyDescent="0.25">
      <c r="A58" s="35" t="s">
        <v>132</v>
      </c>
      <c r="B58" s="37" t="s">
        <v>928</v>
      </c>
    </row>
    <row r="59" spans="1:2" x14ac:dyDescent="0.25">
      <c r="A59" s="35" t="s">
        <v>134</v>
      </c>
      <c r="B59" s="37" t="s">
        <v>929</v>
      </c>
    </row>
    <row r="60" spans="1:2" x14ac:dyDescent="0.25">
      <c r="A60" s="35" t="s">
        <v>136</v>
      </c>
      <c r="B60" s="37" t="s">
        <v>930</v>
      </c>
    </row>
    <row r="61" spans="1:2" x14ac:dyDescent="0.25">
      <c r="A61" s="35" t="s">
        <v>138</v>
      </c>
      <c r="B61" s="37" t="s">
        <v>931</v>
      </c>
    </row>
    <row r="62" spans="1:2" x14ac:dyDescent="0.25">
      <c r="A62" s="35" t="s">
        <v>140</v>
      </c>
      <c r="B62" s="37" t="s">
        <v>141</v>
      </c>
    </row>
    <row r="63" spans="1:2" x14ac:dyDescent="0.25">
      <c r="A63" s="35" t="s">
        <v>142</v>
      </c>
      <c r="B63" s="37" t="s">
        <v>932</v>
      </c>
    </row>
    <row r="64" spans="1:2" x14ac:dyDescent="0.25">
      <c r="A64" s="35" t="s">
        <v>144</v>
      </c>
      <c r="B64" s="37" t="s">
        <v>145</v>
      </c>
    </row>
    <row r="65" spans="1:2" x14ac:dyDescent="0.25">
      <c r="A65" s="35" t="s">
        <v>146</v>
      </c>
      <c r="B65" s="37" t="s">
        <v>933</v>
      </c>
    </row>
    <row r="66" spans="1:2" x14ac:dyDescent="0.25">
      <c r="A66" s="35" t="s">
        <v>148</v>
      </c>
      <c r="B66" s="37" t="s">
        <v>149</v>
      </c>
    </row>
    <row r="67" spans="1:2" x14ac:dyDescent="0.25">
      <c r="A67" s="35" t="s">
        <v>150</v>
      </c>
      <c r="B67" s="37" t="s">
        <v>151</v>
      </c>
    </row>
    <row r="68" spans="1:2" x14ac:dyDescent="0.25">
      <c r="A68" s="35" t="s">
        <v>152</v>
      </c>
      <c r="B68" s="37" t="s">
        <v>934</v>
      </c>
    </row>
    <row r="69" spans="1:2" x14ac:dyDescent="0.25">
      <c r="A69" s="35" t="s">
        <v>154</v>
      </c>
      <c r="B69" s="37" t="s">
        <v>155</v>
      </c>
    </row>
    <row r="70" spans="1:2" x14ac:dyDescent="0.25">
      <c r="A70" s="35" t="s">
        <v>915</v>
      </c>
      <c r="B70" s="37" t="s">
        <v>158</v>
      </c>
    </row>
    <row r="71" spans="1:2" x14ac:dyDescent="0.25">
      <c r="A71" s="35" t="s">
        <v>159</v>
      </c>
      <c r="B71" s="37" t="s">
        <v>160</v>
      </c>
    </row>
    <row r="72" spans="1:2" x14ac:dyDescent="0.25">
      <c r="A72" s="35" t="s">
        <v>161</v>
      </c>
      <c r="B72" s="37" t="s">
        <v>935</v>
      </c>
    </row>
    <row r="73" spans="1:2" x14ac:dyDescent="0.25">
      <c r="A73" s="35" t="s">
        <v>163</v>
      </c>
      <c r="B73" s="37" t="s">
        <v>935</v>
      </c>
    </row>
    <row r="74" spans="1:2" x14ac:dyDescent="0.25">
      <c r="A74" s="35" t="s">
        <v>165</v>
      </c>
      <c r="B74" s="37" t="s">
        <v>935</v>
      </c>
    </row>
    <row r="75" spans="1:2" x14ac:dyDescent="0.25">
      <c r="A75" s="35" t="s">
        <v>167</v>
      </c>
      <c r="B75" s="37" t="s">
        <v>936</v>
      </c>
    </row>
    <row r="76" spans="1:2" x14ac:dyDescent="0.25">
      <c r="A76" s="35" t="s">
        <v>169</v>
      </c>
      <c r="B76" s="37" t="s">
        <v>937</v>
      </c>
    </row>
    <row r="77" spans="1:2" x14ac:dyDescent="0.25">
      <c r="A77" s="35" t="s">
        <v>171</v>
      </c>
      <c r="B77" s="37" t="s">
        <v>172</v>
      </c>
    </row>
    <row r="78" spans="1:2" x14ac:dyDescent="0.25">
      <c r="A78" s="35" t="s">
        <v>173</v>
      </c>
      <c r="B78" s="37" t="s">
        <v>938</v>
      </c>
    </row>
    <row r="79" spans="1:2" x14ac:dyDescent="0.25">
      <c r="A79" s="35" t="s">
        <v>175</v>
      </c>
      <c r="B79" s="37" t="s">
        <v>939</v>
      </c>
    </row>
    <row r="80" spans="1:2" x14ac:dyDescent="0.25">
      <c r="A80" s="35" t="s">
        <v>177</v>
      </c>
      <c r="B80" s="37" t="s">
        <v>940</v>
      </c>
    </row>
    <row r="81" spans="1:2" x14ac:dyDescent="0.25">
      <c r="A81" s="35" t="s">
        <v>179</v>
      </c>
      <c r="B81" s="37" t="s">
        <v>941</v>
      </c>
    </row>
    <row r="82" spans="1:2" x14ac:dyDescent="0.25">
      <c r="A82" s="35" t="s">
        <v>181</v>
      </c>
      <c r="B82" s="37" t="s">
        <v>182</v>
      </c>
    </row>
    <row r="83" spans="1:2" x14ac:dyDescent="0.25">
      <c r="A83" s="35" t="s">
        <v>183</v>
      </c>
      <c r="B83" s="37" t="s">
        <v>942</v>
      </c>
    </row>
    <row r="84" spans="1:2" x14ac:dyDescent="0.25">
      <c r="A84" s="35" t="s">
        <v>185</v>
      </c>
      <c r="B84" s="37" t="s">
        <v>943</v>
      </c>
    </row>
    <row r="85" spans="1:2" x14ac:dyDescent="0.25">
      <c r="A85" s="35" t="s">
        <v>187</v>
      </c>
      <c r="B85" s="37" t="s">
        <v>944</v>
      </c>
    </row>
    <row r="86" spans="1:2" x14ac:dyDescent="0.25">
      <c r="A86" s="35" t="s">
        <v>189</v>
      </c>
      <c r="B86" s="37" t="s">
        <v>945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52D3A6-DC5E-4652-8519-26180662EF45}">
  <dimension ref="A1:O151"/>
  <sheetViews>
    <sheetView topLeftCell="A47" workbookViewId="0">
      <selection activeCell="E54" sqref="E54"/>
    </sheetView>
  </sheetViews>
  <sheetFormatPr baseColWidth="10" defaultRowHeight="15" x14ac:dyDescent="0.25"/>
  <cols>
    <col min="1" max="1" width="26.5703125" bestFit="1" customWidth="1"/>
    <col min="2" max="2" width="11.7109375" bestFit="1" customWidth="1"/>
    <col min="3" max="3" width="57.28515625" customWidth="1"/>
    <col min="4" max="4" width="30.85546875" hidden="1" customWidth="1"/>
    <col min="5" max="5" width="33.85546875" bestFit="1" customWidth="1"/>
    <col min="6" max="6" width="25" style="15" customWidth="1"/>
    <col min="7" max="7" width="17.140625" style="2" hidden="1" customWidth="1"/>
    <col min="8" max="8" width="38.140625" style="19" customWidth="1"/>
    <col min="9" max="9" width="40.28515625" style="19" bestFit="1" customWidth="1"/>
    <col min="10" max="10" width="52.140625" style="19" bestFit="1" customWidth="1"/>
    <col min="11" max="11" width="36.85546875" style="19" bestFit="1" customWidth="1"/>
    <col min="12" max="12" width="38.140625" style="19" customWidth="1"/>
    <col min="14" max="14" width="12.42578125" customWidth="1"/>
  </cols>
  <sheetData>
    <row r="1" spans="1:15" ht="30" x14ac:dyDescent="0.25">
      <c r="A1" s="3" t="s">
        <v>0</v>
      </c>
      <c r="B1" s="5" t="s">
        <v>324</v>
      </c>
      <c r="C1" s="4" t="s">
        <v>1</v>
      </c>
      <c r="D1" s="5" t="s">
        <v>2</v>
      </c>
      <c r="E1" s="5" t="s">
        <v>3</v>
      </c>
      <c r="F1" s="27" t="s">
        <v>191</v>
      </c>
      <c r="G1" s="12" t="s">
        <v>863</v>
      </c>
      <c r="H1" s="16" t="s">
        <v>866</v>
      </c>
      <c r="I1" s="16" t="s">
        <v>871</v>
      </c>
      <c r="J1" s="16" t="s">
        <v>878</v>
      </c>
      <c r="K1" s="16" t="s">
        <v>872</v>
      </c>
      <c r="L1" s="16" t="s">
        <v>887</v>
      </c>
    </row>
    <row r="2" spans="1:15" x14ac:dyDescent="0.25">
      <c r="A2" s="1" t="s">
        <v>4</v>
      </c>
      <c r="B2" s="9" t="str">
        <f>MID(Tableau1[[#This Row],[Code de Cours Complet]],12,2)</f>
        <v>60</v>
      </c>
      <c r="C2" s="6" t="s">
        <v>5</v>
      </c>
      <c r="D2" s="7" t="s">
        <v>6</v>
      </c>
      <c r="E2" s="7" t="s">
        <v>7</v>
      </c>
      <c r="F2" s="15">
        <v>44385</v>
      </c>
      <c r="G2" s="2" t="str">
        <f>VLOOKUP(Tableau1[[#This Row],[Code de Cours Complet]],Octopus!$A$2:$A$151,1,0)</f>
        <v>101-901-RE-60-03</v>
      </c>
      <c r="I2" s="19" t="s">
        <v>877</v>
      </c>
      <c r="J2" s="19" t="s">
        <v>879</v>
      </c>
      <c r="K2" s="19" t="s">
        <v>880</v>
      </c>
      <c r="L2" s="26">
        <v>1</v>
      </c>
      <c r="N2" s="18"/>
      <c r="O2" t="s">
        <v>885</v>
      </c>
    </row>
    <row r="3" spans="1:15" x14ac:dyDescent="0.25">
      <c r="A3" s="8" t="s">
        <v>192</v>
      </c>
      <c r="B3" s="10" t="str">
        <f>MID(Tableau1[[#This Row],[Code de Cours Complet]],12,2)</f>
        <v>65</v>
      </c>
      <c r="C3" s="6" t="s">
        <v>193</v>
      </c>
      <c r="D3" s="11" t="s">
        <v>16</v>
      </c>
      <c r="E3" s="29" t="s">
        <v>194</v>
      </c>
      <c r="F3" s="15">
        <v>43798</v>
      </c>
      <c r="G3" s="2" t="str">
        <f>VLOOKUP(Tableau1[[#This Row],[Code de Cours Complet]],Octopus!$A$2:$A$151,1,0)</f>
        <v>101-901-RE-65-01</v>
      </c>
      <c r="L3" s="19">
        <v>0</v>
      </c>
      <c r="N3" s="17"/>
      <c r="O3" t="s">
        <v>867</v>
      </c>
    </row>
    <row r="4" spans="1:15" ht="60" x14ac:dyDescent="0.25">
      <c r="A4" s="8" t="s">
        <v>8</v>
      </c>
      <c r="B4" s="10" t="str">
        <f>MID(Tableau1[[#This Row],[Code de Cours Complet]],12,2)</f>
        <v>60</v>
      </c>
      <c r="C4" s="6" t="s">
        <v>5</v>
      </c>
      <c r="D4" s="11" t="s">
        <v>9</v>
      </c>
      <c r="E4" s="24" t="s">
        <v>889</v>
      </c>
      <c r="F4" s="15">
        <v>45092</v>
      </c>
      <c r="G4" s="2" t="str">
        <f>VLOOKUP(Tableau1[[#This Row],[Code de Cours Complet]],Octopus!$A$2:$A$151,1,0)</f>
        <v>101-SH1-RE-60-01</v>
      </c>
      <c r="H4" s="20" t="s">
        <v>890</v>
      </c>
      <c r="I4" s="19" t="s">
        <v>877</v>
      </c>
      <c r="J4" s="19" t="s">
        <v>879</v>
      </c>
      <c r="K4" s="19" t="s">
        <v>880</v>
      </c>
      <c r="L4" s="19">
        <v>0</v>
      </c>
      <c r="N4" s="22"/>
      <c r="O4" t="s">
        <v>870</v>
      </c>
    </row>
    <row r="5" spans="1:15" x14ac:dyDescent="0.25">
      <c r="A5" s="8" t="s">
        <v>10</v>
      </c>
      <c r="B5" s="10" t="str">
        <f>MID(Tableau1[[#This Row],[Code de Cours Complet]],12,2)</f>
        <v>60</v>
      </c>
      <c r="C5" s="6" t="s">
        <v>11</v>
      </c>
      <c r="D5" s="11" t="s">
        <v>12</v>
      </c>
      <c r="E5" s="7" t="s">
        <v>13</v>
      </c>
      <c r="F5" s="15">
        <v>44386</v>
      </c>
      <c r="G5" s="2" t="str">
        <f>VLOOKUP(Tableau1[[#This Row],[Code de Cours Complet]],Octopus!$A$2:$A$151,1,0)</f>
        <v>105-FPF-03-60-02</v>
      </c>
      <c r="I5" s="19" t="s">
        <v>877</v>
      </c>
      <c r="J5" s="19" t="s">
        <v>879</v>
      </c>
      <c r="K5" s="19" t="s">
        <v>880</v>
      </c>
      <c r="L5" s="26">
        <v>1</v>
      </c>
      <c r="N5" s="23"/>
      <c r="O5" t="s">
        <v>883</v>
      </c>
    </row>
    <row r="6" spans="1:15" x14ac:dyDescent="0.25">
      <c r="A6" s="8" t="s">
        <v>195</v>
      </c>
      <c r="B6" s="10" t="str">
        <f>MID(Tableau1[[#This Row],[Code de Cours Complet]],12,2)</f>
        <v>60</v>
      </c>
      <c r="C6" s="6" t="s">
        <v>196</v>
      </c>
      <c r="D6" s="11" t="s">
        <v>19</v>
      </c>
      <c r="E6" s="7" t="s">
        <v>197</v>
      </c>
      <c r="F6" s="15">
        <v>44973</v>
      </c>
      <c r="G6" s="2" t="str">
        <f>VLOOKUP(Tableau1[[#This Row],[Code de Cours Complet]],Octopus!$A$2:$A$151,1,0)</f>
        <v>109-101-MQ-60-04</v>
      </c>
      <c r="H6" s="19" t="s">
        <v>892</v>
      </c>
      <c r="L6" s="19">
        <v>0</v>
      </c>
    </row>
    <row r="7" spans="1:15" x14ac:dyDescent="0.25">
      <c r="A7" s="8" t="s">
        <v>14</v>
      </c>
      <c r="B7" s="10" t="str">
        <f>MID(Tableau1[[#This Row],[Code de Cours Complet]],12,2)</f>
        <v>65</v>
      </c>
      <c r="C7" s="6" t="s">
        <v>15</v>
      </c>
      <c r="D7" s="11" t="s">
        <v>16</v>
      </c>
      <c r="E7" s="7" t="s">
        <v>197</v>
      </c>
      <c r="F7" s="15">
        <v>45175</v>
      </c>
      <c r="G7" s="2" t="str">
        <f>VLOOKUP(Tableau1[[#This Row],[Code de Cours Complet]],Octopus!$A$2:$A$151,1,0)</f>
        <v>109-101-MQ-65-02</v>
      </c>
      <c r="L7" s="19">
        <v>0</v>
      </c>
    </row>
    <row r="8" spans="1:15" x14ac:dyDescent="0.25">
      <c r="A8" s="8" t="s">
        <v>17</v>
      </c>
      <c r="B8" s="10" t="str">
        <f>MID(Tableau1[[#This Row],[Code de Cours Complet]],12,2)</f>
        <v>60</v>
      </c>
      <c r="C8" s="6" t="s">
        <v>18</v>
      </c>
      <c r="D8" s="11" t="s">
        <v>19</v>
      </c>
      <c r="E8" s="7" t="s">
        <v>197</v>
      </c>
      <c r="F8" s="15">
        <v>44886</v>
      </c>
      <c r="G8" s="2" t="str">
        <f>VLOOKUP(Tableau1[[#This Row],[Code de Cours Complet]],Octopus!$A$2:$A$151,1,0)</f>
        <v>109-103-MQ-60-04</v>
      </c>
      <c r="H8" s="19" t="s">
        <v>892</v>
      </c>
      <c r="L8" s="19">
        <v>0</v>
      </c>
    </row>
    <row r="9" spans="1:15" x14ac:dyDescent="0.25">
      <c r="A9" s="8" t="s">
        <v>198</v>
      </c>
      <c r="B9" s="10" t="str">
        <f>MID(Tableau1[[#This Row],[Code de Cours Complet]],12,2)</f>
        <v>65</v>
      </c>
      <c r="C9" s="6" t="s">
        <v>199</v>
      </c>
      <c r="D9" s="7" t="s">
        <v>16</v>
      </c>
      <c r="E9" s="7" t="s">
        <v>197</v>
      </c>
      <c r="F9" s="15">
        <v>44932</v>
      </c>
      <c r="G9" s="2" t="str">
        <f>VLOOKUP(Tableau1[[#This Row],[Code de Cours Complet]],Octopus!$A$2:$A$151,1,0)</f>
        <v>109-103-MQ-65-04</v>
      </c>
      <c r="H9" s="19" t="s">
        <v>892</v>
      </c>
      <c r="L9" s="19">
        <v>0</v>
      </c>
    </row>
    <row r="10" spans="1:15" x14ac:dyDescent="0.25">
      <c r="A10" s="1" t="s">
        <v>20</v>
      </c>
      <c r="B10" s="9" t="str">
        <f>MID(Tableau1[[#This Row],[Code de Cours Complet]],12,2)</f>
        <v>70</v>
      </c>
      <c r="C10" s="6" t="s">
        <v>21</v>
      </c>
      <c r="D10" s="7" t="s">
        <v>22</v>
      </c>
      <c r="E10" s="7" t="s">
        <v>7</v>
      </c>
      <c r="F10" s="15">
        <v>44386</v>
      </c>
      <c r="G10" s="2" t="str">
        <f>VLOOKUP(Tableau1[[#This Row],[Code de Cours Complet]],Octopus!$A$2:$A$151,1,0)</f>
        <v>201-015-FD-70-02</v>
      </c>
      <c r="I10" s="19" t="s">
        <v>877</v>
      </c>
      <c r="J10" s="19" t="s">
        <v>879</v>
      </c>
      <c r="K10" s="19" t="s">
        <v>880</v>
      </c>
      <c r="L10" s="26">
        <v>1</v>
      </c>
    </row>
    <row r="11" spans="1:15" x14ac:dyDescent="0.25">
      <c r="A11" s="1" t="s">
        <v>913</v>
      </c>
      <c r="B11" s="9" t="str">
        <f>MID(Tableau1[[#This Row],[Code de Cours Complet]],12,2)</f>
        <v>10</v>
      </c>
      <c r="C11" s="6" t="s">
        <v>24</v>
      </c>
      <c r="D11" s="7" t="s">
        <v>6</v>
      </c>
      <c r="E11" s="7" t="s">
        <v>7</v>
      </c>
      <c r="F11" s="15">
        <v>44392</v>
      </c>
      <c r="G11" s="2" t="e">
        <f>VLOOKUP(Tableau1[[#This Row],[Code de Cours Complet]],Octopus!$A$2:$A$151,1,0)</f>
        <v>#N/A</v>
      </c>
      <c r="I11" s="19" t="s">
        <v>877</v>
      </c>
      <c r="J11" s="19" t="s">
        <v>879</v>
      </c>
      <c r="K11" s="19" t="s">
        <v>880</v>
      </c>
      <c r="L11" s="26">
        <v>1</v>
      </c>
    </row>
    <row r="12" spans="1:15" x14ac:dyDescent="0.25">
      <c r="A12" s="1" t="s">
        <v>200</v>
      </c>
      <c r="B12" s="9" t="str">
        <f>MID(Tableau1[[#This Row],[Code de Cours Complet]],12,2)</f>
        <v>75</v>
      </c>
      <c r="C12" s="6" t="s">
        <v>201</v>
      </c>
      <c r="D12" s="7" t="s">
        <v>16</v>
      </c>
      <c r="E12" s="29" t="s">
        <v>194</v>
      </c>
      <c r="F12" s="15">
        <v>43559</v>
      </c>
      <c r="G12" s="2" t="str">
        <f>VLOOKUP(Tableau1[[#This Row],[Code de Cours Complet]],Octopus!$A$2:$A$151,1,0)</f>
        <v>201-103-RE-75-01</v>
      </c>
      <c r="L12" s="19">
        <v>0</v>
      </c>
    </row>
    <row r="13" spans="1:15" x14ac:dyDescent="0.25">
      <c r="A13" s="1" t="s">
        <v>25</v>
      </c>
      <c r="B13" s="9" t="str">
        <f>MID(Tableau1[[#This Row],[Code de Cours Complet]],12,2)</f>
        <v>70</v>
      </c>
      <c r="C13" s="6" t="s">
        <v>26</v>
      </c>
      <c r="D13" s="7" t="s">
        <v>6</v>
      </c>
      <c r="E13" s="29" t="s">
        <v>7</v>
      </c>
      <c r="F13" s="15">
        <v>44376</v>
      </c>
      <c r="G13" s="2" t="str">
        <f>VLOOKUP(Tableau1[[#This Row],[Code de Cours Complet]],Octopus!$A$2:$A$151,1,0)</f>
        <v>201-105-RE-70-02</v>
      </c>
      <c r="I13" s="19" t="s">
        <v>877</v>
      </c>
      <c r="J13" s="19" t="s">
        <v>879</v>
      </c>
      <c r="K13" s="19" t="s">
        <v>880</v>
      </c>
      <c r="L13" s="26">
        <v>1</v>
      </c>
    </row>
    <row r="14" spans="1:15" x14ac:dyDescent="0.25">
      <c r="A14" s="1" t="s">
        <v>202</v>
      </c>
      <c r="B14" s="9" t="str">
        <f>MID(Tableau1[[#This Row],[Code de Cours Complet]],12,2)</f>
        <v>75</v>
      </c>
      <c r="C14" s="6" t="s">
        <v>203</v>
      </c>
      <c r="D14" s="7" t="s">
        <v>16</v>
      </c>
      <c r="E14" s="7" t="s">
        <v>194</v>
      </c>
      <c r="F14" s="15">
        <v>42719</v>
      </c>
      <c r="G14" s="2" t="str">
        <f>VLOOKUP(Tableau1[[#This Row],[Code de Cours Complet]],Octopus!$A$2:$A$151,1,0)</f>
        <v>201-105-RE-75-02</v>
      </c>
      <c r="L14" s="19">
        <v>0</v>
      </c>
    </row>
    <row r="15" spans="1:15" x14ac:dyDescent="0.25">
      <c r="A15" s="1" t="s">
        <v>27</v>
      </c>
      <c r="B15" s="9" t="str">
        <f>MID(Tableau1[[#This Row],[Code de Cours Complet]],12,2)</f>
        <v>10</v>
      </c>
      <c r="C15" s="6" t="s">
        <v>28</v>
      </c>
      <c r="D15" s="7" t="s">
        <v>6</v>
      </c>
      <c r="E15" s="7" t="s">
        <v>7</v>
      </c>
      <c r="F15" s="15">
        <v>44392</v>
      </c>
      <c r="G15" s="2" t="str">
        <f>VLOOKUP(Tableau1[[#This Row],[Code de Cours Complet]],Octopus!$A$2:$A$151,1,0)</f>
        <v>201-203-RE-10-03</v>
      </c>
      <c r="I15" s="19" t="s">
        <v>877</v>
      </c>
      <c r="J15" s="19" t="s">
        <v>879</v>
      </c>
      <c r="K15" s="19" t="s">
        <v>880</v>
      </c>
      <c r="L15" s="26">
        <v>1</v>
      </c>
    </row>
    <row r="16" spans="1:15" x14ac:dyDescent="0.25">
      <c r="A16" s="9" t="s">
        <v>29</v>
      </c>
      <c r="B16" s="9" t="str">
        <f>MID(Tableau1[[#This Row],[Code de Cours Complet]],12,2)</f>
        <v>60</v>
      </c>
      <c r="C16" s="6" t="s">
        <v>30</v>
      </c>
      <c r="D16" s="7" t="s">
        <v>6</v>
      </c>
      <c r="E16" s="7" t="s">
        <v>7</v>
      </c>
      <c r="F16" s="15">
        <v>44364</v>
      </c>
      <c r="G16" s="2" t="str">
        <f>VLOOKUP(Tableau1[[#This Row],[Code de Cours Complet]],Octopus!$A$2:$A$151,1,0)</f>
        <v>201-301-RE-60-02</v>
      </c>
      <c r="I16" s="19" t="s">
        <v>877</v>
      </c>
      <c r="J16" s="19" t="s">
        <v>879</v>
      </c>
      <c r="K16" s="19" t="s">
        <v>880</v>
      </c>
      <c r="L16" s="26">
        <v>1</v>
      </c>
    </row>
    <row r="17" spans="1:12" x14ac:dyDescent="0.25">
      <c r="A17" s="9" t="s">
        <v>204</v>
      </c>
      <c r="B17" s="9" t="str">
        <f>MID(Tableau1[[#This Row],[Code de Cours Complet]],12,2)</f>
        <v>65</v>
      </c>
      <c r="C17" s="6" t="s">
        <v>205</v>
      </c>
      <c r="D17" s="7" t="s">
        <v>16</v>
      </c>
      <c r="E17" s="7" t="s">
        <v>194</v>
      </c>
      <c r="F17" s="15">
        <v>41701</v>
      </c>
      <c r="G17" s="2" t="str">
        <f>VLOOKUP(Tableau1[[#This Row],[Code de Cours Complet]],Octopus!$A$2:$A$151,1,0)</f>
        <v>201-301-RE-65-01</v>
      </c>
      <c r="L17" s="19">
        <v>0</v>
      </c>
    </row>
    <row r="18" spans="1:12" x14ac:dyDescent="0.25">
      <c r="A18" s="9" t="s">
        <v>206</v>
      </c>
      <c r="B18" s="9" t="str">
        <f>MID(Tableau1[[#This Row],[Code de Cours Complet]],12,2)</f>
        <v>10</v>
      </c>
      <c r="C18" s="6" t="s">
        <v>207</v>
      </c>
      <c r="D18" s="7" t="s">
        <v>36</v>
      </c>
      <c r="E18" s="7" t="s">
        <v>194</v>
      </c>
      <c r="F18" s="15">
        <v>40750</v>
      </c>
      <c r="G18" s="2" t="str">
        <f>VLOOKUP(Tableau1[[#This Row],[Code de Cours Complet]],Octopus!$A$2:$A$151,1,0)</f>
        <v>201-302-FD-10-01</v>
      </c>
      <c r="L18" s="19">
        <v>0</v>
      </c>
    </row>
    <row r="19" spans="1:12" x14ac:dyDescent="0.25">
      <c r="A19" s="9" t="s">
        <v>31</v>
      </c>
      <c r="B19" s="9" t="str">
        <f>MID(Tableau1[[#This Row],[Code de Cours Complet]],12,2)</f>
        <v>10</v>
      </c>
      <c r="C19" s="6" t="s">
        <v>32</v>
      </c>
      <c r="D19" s="7" t="s">
        <v>33</v>
      </c>
      <c r="E19" s="7" t="s">
        <v>7</v>
      </c>
      <c r="F19" s="15">
        <v>44386</v>
      </c>
      <c r="G19" s="2" t="str">
        <f>VLOOKUP(Tableau1[[#This Row],[Code de Cours Complet]],Octopus!$A$2:$A$151,1,0)</f>
        <v>201-337-FD-10-03</v>
      </c>
      <c r="I19" s="19" t="s">
        <v>877</v>
      </c>
      <c r="J19" s="19" t="s">
        <v>879</v>
      </c>
      <c r="K19" s="19" t="s">
        <v>880</v>
      </c>
      <c r="L19" s="26">
        <v>1</v>
      </c>
    </row>
    <row r="20" spans="1:12" x14ac:dyDescent="0.25">
      <c r="A20" s="9" t="s">
        <v>34</v>
      </c>
      <c r="B20" s="9" t="str">
        <f>MID(Tableau1[[#This Row],[Code de Cours Complet]],12,2)</f>
        <v>10</v>
      </c>
      <c r="C20" s="6" t="s">
        <v>35</v>
      </c>
      <c r="D20" s="7" t="s">
        <v>36</v>
      </c>
      <c r="E20" s="7" t="s">
        <v>13</v>
      </c>
      <c r="F20" s="15">
        <v>44392</v>
      </c>
      <c r="G20" s="2" t="str">
        <f>VLOOKUP(Tableau1[[#This Row],[Code de Cours Complet]],Octopus!$A$2:$A$151,1,0)</f>
        <v>201-404-FD-10-05</v>
      </c>
      <c r="I20" s="19" t="s">
        <v>877</v>
      </c>
      <c r="J20" s="19" t="s">
        <v>879</v>
      </c>
      <c r="K20" s="19" t="s">
        <v>880</v>
      </c>
      <c r="L20" s="26">
        <v>1</v>
      </c>
    </row>
    <row r="21" spans="1:12" x14ac:dyDescent="0.25">
      <c r="A21" s="1" t="s">
        <v>208</v>
      </c>
      <c r="B21" s="9" t="str">
        <f>MID(Tableau1[[#This Row],[Code de Cours Complet]],12,2)</f>
        <v>15</v>
      </c>
      <c r="C21" s="6" t="s">
        <v>209</v>
      </c>
      <c r="D21" s="7" t="s">
        <v>16</v>
      </c>
      <c r="E21" s="7" t="s">
        <v>194</v>
      </c>
      <c r="F21" s="15">
        <v>39609</v>
      </c>
      <c r="G21" s="2" t="str">
        <f>VLOOKUP(Tableau1[[#This Row],[Code de Cours Complet]],Octopus!$A$2:$A$151,1,0)</f>
        <v>201-NYA-05-15-01</v>
      </c>
      <c r="L21" s="19">
        <v>0</v>
      </c>
    </row>
    <row r="22" spans="1:12" ht="18" customHeight="1" x14ac:dyDescent="0.25">
      <c r="A22" s="1" t="s">
        <v>37</v>
      </c>
      <c r="B22" s="9" t="str">
        <f>MID(Tableau1[[#This Row],[Code de Cours Complet]],12,2)</f>
        <v>70</v>
      </c>
      <c r="C22" s="6" t="s">
        <v>38</v>
      </c>
      <c r="D22" s="7" t="s">
        <v>39</v>
      </c>
      <c r="E22" s="7" t="s">
        <v>7</v>
      </c>
      <c r="F22" s="15">
        <v>44386</v>
      </c>
      <c r="G22" s="2" t="str">
        <f>VLOOKUP(Tableau1[[#This Row],[Code de Cours Complet]],Octopus!$A$2:$A$151,1,0)</f>
        <v>201-NYA-05-70-03</v>
      </c>
      <c r="I22" s="19" t="s">
        <v>877</v>
      </c>
      <c r="J22" s="19" t="s">
        <v>879</v>
      </c>
      <c r="K22" s="19" t="s">
        <v>880</v>
      </c>
      <c r="L22" s="26">
        <v>1</v>
      </c>
    </row>
    <row r="23" spans="1:12" x14ac:dyDescent="0.25">
      <c r="A23" s="9" t="s">
        <v>40</v>
      </c>
      <c r="B23" s="9" t="str">
        <f>MID(Tableau1[[#This Row],[Code de Cours Complet]],12,2)</f>
        <v>70</v>
      </c>
      <c r="C23" s="6" t="s">
        <v>41</v>
      </c>
      <c r="D23" s="7" t="s">
        <v>39</v>
      </c>
      <c r="E23" s="7" t="s">
        <v>7</v>
      </c>
      <c r="F23" s="15">
        <v>44392</v>
      </c>
      <c r="G23" s="2" t="str">
        <f>VLOOKUP(Tableau1[[#This Row],[Code de Cours Complet]],Octopus!$A$2:$A$151,1,0)</f>
        <v>201-NYB-05-70-04</v>
      </c>
      <c r="I23" s="19" t="s">
        <v>877</v>
      </c>
      <c r="J23" s="19" t="s">
        <v>879</v>
      </c>
      <c r="K23" s="19" t="s">
        <v>880</v>
      </c>
      <c r="L23" s="26">
        <v>1</v>
      </c>
    </row>
    <row r="24" spans="1:12" x14ac:dyDescent="0.25">
      <c r="A24" s="1" t="s">
        <v>42</v>
      </c>
      <c r="B24" s="9" t="str">
        <f>MID(Tableau1[[#This Row],[Code de Cours Complet]],12,2)</f>
        <v>10</v>
      </c>
      <c r="C24" s="6" t="s">
        <v>43</v>
      </c>
      <c r="D24" s="7" t="s">
        <v>39</v>
      </c>
      <c r="E24" s="7" t="s">
        <v>7</v>
      </c>
      <c r="F24" s="15">
        <v>44392</v>
      </c>
      <c r="G24" s="2" t="str">
        <f>VLOOKUP(Tableau1[[#This Row],[Code de Cours Complet]],Octopus!$A$2:$A$151,1,0)</f>
        <v>201-NYC-05-10-04</v>
      </c>
      <c r="I24" s="19" t="s">
        <v>877</v>
      </c>
      <c r="J24" s="19" t="s">
        <v>879</v>
      </c>
      <c r="K24" s="19" t="s">
        <v>880</v>
      </c>
      <c r="L24" s="26">
        <v>1</v>
      </c>
    </row>
    <row r="25" spans="1:12" x14ac:dyDescent="0.25">
      <c r="A25" s="1" t="s">
        <v>914</v>
      </c>
      <c r="B25" s="9" t="str">
        <f>MID(Tableau1[[#This Row],[Code de Cours Complet]],12,2)</f>
        <v>60</v>
      </c>
      <c r="C25" s="6" t="s">
        <v>45</v>
      </c>
      <c r="D25" s="7" t="s">
        <v>9</v>
      </c>
      <c r="E25" s="7" t="s">
        <v>46</v>
      </c>
      <c r="F25" s="15">
        <v>45110</v>
      </c>
      <c r="G25" s="2" t="e">
        <f>VLOOKUP(Tableau1[[#This Row],[Code de Cours Complet]],Octopus!$A$2:$A$151,1,0)</f>
        <v>#N/A</v>
      </c>
      <c r="I25" s="19" t="s">
        <v>877</v>
      </c>
      <c r="J25" s="19" t="s">
        <v>879</v>
      </c>
      <c r="K25" s="19" t="s">
        <v>880</v>
      </c>
      <c r="L25" s="26">
        <v>1</v>
      </c>
    </row>
    <row r="26" spans="1:12" x14ac:dyDescent="0.25">
      <c r="A26" s="1" t="s">
        <v>47</v>
      </c>
      <c r="B26" s="9" t="str">
        <f>MID(Tableau1[[#This Row],[Code de Cours Complet]],12,2)</f>
        <v>60</v>
      </c>
      <c r="C26" s="6" t="s">
        <v>48</v>
      </c>
      <c r="D26" s="7" t="s">
        <v>12</v>
      </c>
      <c r="E26" s="7" t="s">
        <v>13</v>
      </c>
      <c r="F26" s="15">
        <v>44400</v>
      </c>
      <c r="G26" s="2" t="str">
        <f>VLOOKUP(Tableau1[[#This Row],[Code de Cours Complet]],Octopus!$A$2:$A$151,1,0)</f>
        <v>203-FPG-03-60-02</v>
      </c>
      <c r="I26" s="19" t="s">
        <v>877</v>
      </c>
      <c r="J26" s="19" t="s">
        <v>879</v>
      </c>
      <c r="K26" s="19" t="s">
        <v>880</v>
      </c>
      <c r="L26" s="26">
        <v>1</v>
      </c>
    </row>
    <row r="27" spans="1:12" ht="78" customHeight="1" x14ac:dyDescent="0.25">
      <c r="A27" s="1" t="s">
        <v>49</v>
      </c>
      <c r="B27" s="9" t="str">
        <f>MID(Tableau1[[#This Row],[Code de Cours Complet]],12,2)</f>
        <v>65</v>
      </c>
      <c r="C27" s="6" t="s">
        <v>50</v>
      </c>
      <c r="D27" s="7" t="s">
        <v>16</v>
      </c>
      <c r="E27" s="7" t="s">
        <v>13</v>
      </c>
      <c r="F27" s="15">
        <v>44539</v>
      </c>
      <c r="G27" s="2" t="str">
        <f>VLOOKUP(Tableau1[[#This Row],[Code de Cours Complet]],Octopus!$A$2:$A$151,1,0)</f>
        <v>203-FPG-03-65-02</v>
      </c>
      <c r="I27" s="19" t="s">
        <v>875</v>
      </c>
      <c r="J27" s="19" t="s">
        <v>873</v>
      </c>
      <c r="K27" s="19" t="s">
        <v>874</v>
      </c>
      <c r="L27" s="26">
        <v>1</v>
      </c>
    </row>
    <row r="28" spans="1:12" x14ac:dyDescent="0.25">
      <c r="A28" s="1" t="s">
        <v>51</v>
      </c>
      <c r="B28" s="9" t="str">
        <f>MID(Tableau1[[#This Row],[Code de Cours Complet]],12,2)</f>
        <v>10</v>
      </c>
      <c r="C28" s="6" t="s">
        <v>52</v>
      </c>
      <c r="D28" s="7" t="s">
        <v>39</v>
      </c>
      <c r="E28" s="7" t="s">
        <v>7</v>
      </c>
      <c r="F28" s="15">
        <v>44376</v>
      </c>
      <c r="G28" s="2" t="str">
        <f>VLOOKUP(Tableau1[[#This Row],[Code de Cours Complet]],Octopus!$A$2:$A$151,1,0)</f>
        <v>203-NYA-05-10-03</v>
      </c>
      <c r="I28" s="19" t="s">
        <v>877</v>
      </c>
      <c r="J28" s="19" t="s">
        <v>879</v>
      </c>
      <c r="K28" s="19" t="s">
        <v>880</v>
      </c>
      <c r="L28" s="26">
        <v>1</v>
      </c>
    </row>
    <row r="29" spans="1:12" ht="15" customHeight="1" x14ac:dyDescent="0.25">
      <c r="A29" s="9" t="s">
        <v>210</v>
      </c>
      <c r="B29" s="9" t="str">
        <f>MID(Tableau1[[#This Row],[Code de Cours Complet]],12,2)</f>
        <v>70</v>
      </c>
      <c r="C29" s="6" t="s">
        <v>211</v>
      </c>
      <c r="D29" s="7" t="s">
        <v>6</v>
      </c>
      <c r="E29" s="7" t="s">
        <v>197</v>
      </c>
      <c r="F29" s="15">
        <v>45110</v>
      </c>
      <c r="G29" s="2" t="str">
        <f>VLOOKUP(Tableau1[[#This Row],[Code de Cours Complet]],Octopus!$A$2:$A$151,1,0)</f>
        <v>300-300-RE-70-02</v>
      </c>
      <c r="H29" s="19" t="s">
        <v>892</v>
      </c>
      <c r="L29" s="19">
        <v>0</v>
      </c>
    </row>
    <row r="30" spans="1:12" x14ac:dyDescent="0.25">
      <c r="A30" s="9" t="s">
        <v>864</v>
      </c>
      <c r="B30" s="9" t="str">
        <f>MID(Tableau1[[#This Row],[Code de Cours Complet]],12,2)</f>
        <v>75</v>
      </c>
      <c r="C30" s="6" t="s">
        <v>212</v>
      </c>
      <c r="D30" s="7" t="s">
        <v>16</v>
      </c>
      <c r="E30" s="7" t="s">
        <v>197</v>
      </c>
      <c r="F30" s="15">
        <v>39989</v>
      </c>
      <c r="G30" s="2" t="str">
        <f>VLOOKUP(Tableau1[[#This Row],[Code de Cours Complet]],Octopus!$A$2:$A$151,1,0)</f>
        <v>300-300-RE-75-02</v>
      </c>
      <c r="H30" s="19" t="s">
        <v>892</v>
      </c>
      <c r="L30" s="19">
        <v>0</v>
      </c>
    </row>
    <row r="31" spans="1:12" ht="135" x14ac:dyDescent="0.25">
      <c r="A31" s="9" t="s">
        <v>213</v>
      </c>
      <c r="B31" s="9" t="str">
        <f>MID(Tableau1[[#This Row],[Code de Cours Complet]],12,2)</f>
        <v>60</v>
      </c>
      <c r="C31" s="6" t="s">
        <v>214</v>
      </c>
      <c r="D31" s="7" t="s">
        <v>6</v>
      </c>
      <c r="E31" s="25" t="s">
        <v>197</v>
      </c>
      <c r="F31" s="15">
        <v>43677</v>
      </c>
      <c r="G31" s="2" t="str">
        <f>VLOOKUP(Tableau1[[#This Row],[Code de Cours Complet]],Octopus!$A$2:$A$151,1,0)</f>
        <v>300-301-RE-60-01</v>
      </c>
      <c r="H31" s="21" t="s">
        <v>900</v>
      </c>
      <c r="L31" s="19">
        <v>0</v>
      </c>
    </row>
    <row r="32" spans="1:12" x14ac:dyDescent="0.25">
      <c r="A32" s="9" t="s">
        <v>215</v>
      </c>
      <c r="B32" s="9" t="str">
        <f>MID(Tableau1[[#This Row],[Code de Cours Complet]],12,2)</f>
        <v>60</v>
      </c>
      <c r="C32" s="6" t="s">
        <v>216</v>
      </c>
      <c r="D32" s="7" t="s">
        <v>9</v>
      </c>
      <c r="E32" s="7" t="s">
        <v>197</v>
      </c>
      <c r="F32" s="15">
        <v>45110</v>
      </c>
      <c r="G32" s="2" t="str">
        <f>VLOOKUP(Tableau1[[#This Row],[Code de Cours Complet]],Octopus!$A$2:$A$151,1,0)</f>
        <v>300-ME4-FD-60-01</v>
      </c>
      <c r="H32" s="19" t="s">
        <v>892</v>
      </c>
      <c r="L32" s="19">
        <v>0</v>
      </c>
    </row>
    <row r="33" spans="1:12" ht="90" x14ac:dyDescent="0.25">
      <c r="A33" s="9" t="s">
        <v>217</v>
      </c>
      <c r="B33" s="9" t="str">
        <f>MID(Tableau1[[#This Row],[Code de Cours Complet]],12,2)</f>
        <v>60</v>
      </c>
      <c r="C33" s="6" t="s">
        <v>218</v>
      </c>
      <c r="D33" s="7" t="s">
        <v>6</v>
      </c>
      <c r="E33" s="25" t="s">
        <v>219</v>
      </c>
      <c r="F33" s="15">
        <v>43284</v>
      </c>
      <c r="G33" s="2" t="str">
        <f>VLOOKUP(Tableau1[[#This Row],[Code de Cours Complet]],Octopus!$A$2:$A$151,1,0)</f>
        <v>305-00V-FD-60-01</v>
      </c>
      <c r="H33" s="21" t="s">
        <v>902</v>
      </c>
      <c r="L33" s="19">
        <v>0</v>
      </c>
    </row>
    <row r="34" spans="1:12" x14ac:dyDescent="0.25">
      <c r="A34" s="9" t="s">
        <v>53</v>
      </c>
      <c r="B34" s="9" t="str">
        <f>MID(Tableau1[[#This Row],[Code de Cours Complet]],12,2)</f>
        <v>60</v>
      </c>
      <c r="C34" s="6" t="s">
        <v>54</v>
      </c>
      <c r="D34" s="7" t="s">
        <v>6</v>
      </c>
      <c r="E34" s="7" t="s">
        <v>13</v>
      </c>
      <c r="F34" s="15">
        <v>44368</v>
      </c>
      <c r="G34" s="2" t="str">
        <f>VLOOKUP(Tableau1[[#This Row],[Code de Cours Complet]],Octopus!$A$2:$A$151,1,0)</f>
        <v>320-103-FD-60-05</v>
      </c>
      <c r="I34" s="19" t="s">
        <v>877</v>
      </c>
      <c r="J34" s="19" t="s">
        <v>879</v>
      </c>
      <c r="K34" s="19" t="s">
        <v>880</v>
      </c>
      <c r="L34" s="26">
        <v>1</v>
      </c>
    </row>
    <row r="35" spans="1:12" ht="30" x14ac:dyDescent="0.25">
      <c r="A35" s="9" t="s">
        <v>55</v>
      </c>
      <c r="B35" s="9" t="str">
        <f>MID(Tableau1[[#This Row],[Code de Cours Complet]],12,2)</f>
        <v>65</v>
      </c>
      <c r="C35" s="6" t="s">
        <v>56</v>
      </c>
      <c r="D35" s="7" t="s">
        <v>16</v>
      </c>
      <c r="E35" s="7" t="s">
        <v>13</v>
      </c>
      <c r="F35" s="15">
        <v>44368</v>
      </c>
      <c r="G35" s="2" t="str">
        <f>VLOOKUP(Tableau1[[#This Row],[Code de Cours Complet]],Octopus!$A$2:$A$151,1,0)</f>
        <v>320-103-FD-65-02</v>
      </c>
      <c r="I35" s="19" t="s">
        <v>875</v>
      </c>
      <c r="J35" s="19" t="s">
        <v>873</v>
      </c>
      <c r="K35" s="19" t="s">
        <v>874</v>
      </c>
      <c r="L35" s="26">
        <v>1</v>
      </c>
    </row>
    <row r="36" spans="1:12" x14ac:dyDescent="0.25">
      <c r="A36" s="9" t="s">
        <v>57</v>
      </c>
      <c r="B36" s="9" t="str">
        <f>MID(Tableau1[[#This Row],[Code de Cours Complet]],12,2)</f>
        <v>60</v>
      </c>
      <c r="C36" s="6" t="s">
        <v>58</v>
      </c>
      <c r="D36" s="7" t="s">
        <v>6</v>
      </c>
      <c r="E36" s="7" t="s">
        <v>13</v>
      </c>
      <c r="F36" s="15">
        <v>44400</v>
      </c>
      <c r="G36" s="2" t="str">
        <f>VLOOKUP(Tableau1[[#This Row],[Code de Cours Complet]],Octopus!$A$2:$A$151,1,0)</f>
        <v>320-203-FD-60-03</v>
      </c>
      <c r="I36" s="19" t="s">
        <v>877</v>
      </c>
      <c r="J36" s="19" t="s">
        <v>879</v>
      </c>
      <c r="K36" s="19" t="s">
        <v>880</v>
      </c>
      <c r="L36" s="26">
        <v>1</v>
      </c>
    </row>
    <row r="37" spans="1:12" ht="165" x14ac:dyDescent="0.25">
      <c r="A37" s="9" t="s">
        <v>220</v>
      </c>
      <c r="B37" s="9" t="str">
        <f>MID(Tableau1[[#This Row],[Code de Cours Complet]],12,2)</f>
        <v>65</v>
      </c>
      <c r="C37" s="6" t="s">
        <v>221</v>
      </c>
      <c r="D37" s="7" t="s">
        <v>16</v>
      </c>
      <c r="E37" s="25" t="s">
        <v>222</v>
      </c>
      <c r="F37" s="15">
        <v>44048</v>
      </c>
      <c r="G37" s="2" t="str">
        <f>VLOOKUP(Tableau1[[#This Row],[Code de Cours Complet]],Octopus!$A$2:$A$151,1,0)</f>
        <v>320-203-FD-65-01</v>
      </c>
      <c r="H37" s="21" t="s">
        <v>895</v>
      </c>
      <c r="L37" s="19">
        <v>0</v>
      </c>
    </row>
    <row r="38" spans="1:12" x14ac:dyDescent="0.25">
      <c r="A38" s="9" t="s">
        <v>59</v>
      </c>
      <c r="B38" s="9" t="str">
        <f>MID(Tableau1[[#This Row],[Code de Cours Complet]],12,2)</f>
        <v>60</v>
      </c>
      <c r="C38" s="6" t="s">
        <v>54</v>
      </c>
      <c r="D38" s="7" t="s">
        <v>9</v>
      </c>
      <c r="E38" s="7" t="s">
        <v>13</v>
      </c>
      <c r="F38" s="15">
        <v>45110</v>
      </c>
      <c r="G38" s="2" t="str">
        <f>VLOOKUP(Tableau1[[#This Row],[Code de Cours Complet]],Octopus!$A$2:$A$151,1,0)</f>
        <v>320-N07-FD-60-01</v>
      </c>
      <c r="I38" s="19" t="s">
        <v>877</v>
      </c>
      <c r="J38" s="19" t="s">
        <v>879</v>
      </c>
      <c r="K38" s="19" t="s">
        <v>880</v>
      </c>
      <c r="L38" s="26">
        <v>1</v>
      </c>
    </row>
    <row r="39" spans="1:12" x14ac:dyDescent="0.25">
      <c r="A39" s="9" t="s">
        <v>223</v>
      </c>
      <c r="B39" s="9" t="str">
        <f>MID(Tableau1[[#This Row],[Code de Cours Complet]],12,2)</f>
        <v>70</v>
      </c>
      <c r="C39" s="6" t="s">
        <v>224</v>
      </c>
      <c r="D39" s="7" t="s">
        <v>225</v>
      </c>
      <c r="E39" s="7" t="s">
        <v>226</v>
      </c>
      <c r="F39" s="15">
        <v>39822</v>
      </c>
      <c r="G39" s="2" t="str">
        <f>VLOOKUP(Tableau1[[#This Row],[Code de Cours Complet]],Octopus!$A$2:$A$151,1,0)</f>
        <v>322-83F-RL-70-01</v>
      </c>
      <c r="H39" s="19" t="s">
        <v>892</v>
      </c>
      <c r="L39" s="19">
        <v>0</v>
      </c>
    </row>
    <row r="40" spans="1:12" x14ac:dyDescent="0.25">
      <c r="A40" s="9" t="s">
        <v>60</v>
      </c>
      <c r="B40" s="9" t="str">
        <f>MID(Tableau1[[#This Row],[Code de Cours Complet]],12,2)</f>
        <v>60</v>
      </c>
      <c r="C40" s="6" t="s">
        <v>61</v>
      </c>
      <c r="D40" s="7" t="s">
        <v>6</v>
      </c>
      <c r="E40" s="7" t="s">
        <v>13</v>
      </c>
      <c r="F40" s="15">
        <v>44400</v>
      </c>
      <c r="G40" s="2" t="str">
        <f>VLOOKUP(Tableau1[[#This Row],[Code de Cours Complet]],Octopus!$A$2:$A$151,1,0)</f>
        <v>330-203-FD-60-02</v>
      </c>
      <c r="I40" s="19" t="s">
        <v>877</v>
      </c>
      <c r="J40" s="19" t="s">
        <v>879</v>
      </c>
      <c r="K40" s="19" t="s">
        <v>880</v>
      </c>
      <c r="L40" s="26">
        <v>1</v>
      </c>
    </row>
    <row r="41" spans="1:12" x14ac:dyDescent="0.25">
      <c r="A41" s="9" t="s">
        <v>62</v>
      </c>
      <c r="B41" s="9" t="str">
        <f>MID(Tableau1[[#This Row],[Code de Cours Complet]],12,2)</f>
        <v>60</v>
      </c>
      <c r="C41" s="6" t="s">
        <v>63</v>
      </c>
      <c r="D41" s="7" t="s">
        <v>6</v>
      </c>
      <c r="E41" s="7" t="s">
        <v>7</v>
      </c>
      <c r="F41" s="15">
        <v>44376</v>
      </c>
      <c r="G41" s="2" t="str">
        <f>VLOOKUP(Tableau1[[#This Row],[Code de Cours Complet]],Octopus!$A$2:$A$151,1,0)</f>
        <v>330-910-RE-60-02</v>
      </c>
      <c r="I41" s="19" t="s">
        <v>877</v>
      </c>
      <c r="J41" s="19" t="s">
        <v>879</v>
      </c>
      <c r="K41" s="19" t="s">
        <v>880</v>
      </c>
      <c r="L41" s="26">
        <v>1</v>
      </c>
    </row>
    <row r="42" spans="1:12" x14ac:dyDescent="0.25">
      <c r="A42" s="9" t="s">
        <v>227</v>
      </c>
      <c r="B42" s="9" t="str">
        <f>MID(Tableau1[[#This Row],[Code de Cours Complet]],12,2)</f>
        <v>65</v>
      </c>
      <c r="C42" s="6" t="s">
        <v>228</v>
      </c>
      <c r="D42" s="7" t="s">
        <v>16</v>
      </c>
      <c r="E42" s="7" t="s">
        <v>194</v>
      </c>
      <c r="F42" s="15">
        <v>41380</v>
      </c>
      <c r="G42" s="2" t="str">
        <f>VLOOKUP(Tableau1[[#This Row],[Code de Cours Complet]],Octopus!$A$2:$A$151,1,0)</f>
        <v>330-910-RE-65-01</v>
      </c>
      <c r="L42" s="19">
        <v>0</v>
      </c>
    </row>
    <row r="43" spans="1:12" x14ac:dyDescent="0.25">
      <c r="A43" s="9" t="s">
        <v>64</v>
      </c>
      <c r="B43" s="9" t="str">
        <f>MID(Tableau1[[#This Row],[Code de Cours Complet]],12,2)</f>
        <v>60</v>
      </c>
      <c r="C43" s="6" t="s">
        <v>65</v>
      </c>
      <c r="D43" s="7" t="s">
        <v>19</v>
      </c>
      <c r="E43" s="7" t="s">
        <v>7</v>
      </c>
      <c r="F43" s="15">
        <v>44364</v>
      </c>
      <c r="G43" s="2" t="str">
        <f>VLOOKUP(Tableau1[[#This Row],[Code de Cours Complet]],Octopus!$A$2:$A$151,1,0)</f>
        <v>340-101-MQ-60-04</v>
      </c>
      <c r="I43" s="19" t="s">
        <v>877</v>
      </c>
      <c r="J43" s="19" t="s">
        <v>879</v>
      </c>
      <c r="K43" s="19" t="s">
        <v>880</v>
      </c>
      <c r="L43" s="26">
        <v>1</v>
      </c>
    </row>
    <row r="44" spans="1:12" x14ac:dyDescent="0.25">
      <c r="A44" s="9" t="s">
        <v>66</v>
      </c>
      <c r="B44" s="9" t="str">
        <f>MID(Tableau1[[#This Row],[Code de Cours Complet]],12,2)</f>
        <v>60</v>
      </c>
      <c r="C44" s="6" t="s">
        <v>67</v>
      </c>
      <c r="D44" s="7" t="s">
        <v>19</v>
      </c>
      <c r="E44" s="7" t="s">
        <v>7</v>
      </c>
      <c r="F44" s="15">
        <v>44364</v>
      </c>
      <c r="G44" s="2" t="str">
        <f>VLOOKUP(Tableau1[[#This Row],[Code de Cours Complet]],Octopus!$A$2:$A$151,1,0)</f>
        <v>340-102-MQ-60-03</v>
      </c>
      <c r="I44" s="19" t="s">
        <v>877</v>
      </c>
      <c r="J44" s="19" t="s">
        <v>879</v>
      </c>
      <c r="K44" s="19" t="s">
        <v>880</v>
      </c>
      <c r="L44" s="26">
        <v>1</v>
      </c>
    </row>
    <row r="45" spans="1:12" x14ac:dyDescent="0.25">
      <c r="A45" s="1" t="s">
        <v>68</v>
      </c>
      <c r="B45" s="9" t="str">
        <f>MID(Tableau1[[#This Row],[Code de Cours Complet]],12,2)</f>
        <v>60</v>
      </c>
      <c r="C45" s="6" t="s">
        <v>69</v>
      </c>
      <c r="D45" s="7" t="s">
        <v>19</v>
      </c>
      <c r="E45" s="7" t="s">
        <v>13</v>
      </c>
      <c r="F45" s="15">
        <v>44400</v>
      </c>
      <c r="G45" s="2" t="str">
        <f>VLOOKUP(Tableau1[[#This Row],[Code de Cours Complet]],Octopus!$A$2:$A$151,1,0)</f>
        <v>340-ASE-FD-60-03</v>
      </c>
      <c r="I45" s="19" t="s">
        <v>877</v>
      </c>
      <c r="J45" s="19" t="s">
        <v>879</v>
      </c>
      <c r="K45" s="19" t="s">
        <v>880</v>
      </c>
      <c r="L45" s="26">
        <v>1</v>
      </c>
    </row>
    <row r="46" spans="1:12" ht="30" x14ac:dyDescent="0.25">
      <c r="A46" s="1" t="s">
        <v>70</v>
      </c>
      <c r="B46" s="9" t="str">
        <f>MID(Tableau1[[#This Row],[Code de Cours Complet]],12,2)</f>
        <v>60</v>
      </c>
      <c r="C46" s="6" t="s">
        <v>71</v>
      </c>
      <c r="D46" s="7" t="s">
        <v>19</v>
      </c>
      <c r="E46" s="7" t="s">
        <v>7</v>
      </c>
      <c r="F46" s="15">
        <v>44364</v>
      </c>
      <c r="G46" s="2" t="str">
        <f>VLOOKUP(Tableau1[[#This Row],[Code de Cours Complet]],Octopus!$A$2:$A$151,1,0)</f>
        <v>340-FPA-FD-60-03</v>
      </c>
      <c r="I46" s="19" t="s">
        <v>877</v>
      </c>
      <c r="J46" s="19" t="s">
        <v>879</v>
      </c>
      <c r="K46" s="19" t="s">
        <v>880</v>
      </c>
      <c r="L46" s="26">
        <v>1</v>
      </c>
    </row>
    <row r="47" spans="1:12" ht="30" x14ac:dyDescent="0.25">
      <c r="A47" s="9" t="s">
        <v>72</v>
      </c>
      <c r="B47" s="9" t="str">
        <f>MID(Tableau1[[#This Row],[Code de Cours Complet]],12,2)</f>
        <v>60</v>
      </c>
      <c r="C47" s="6" t="s">
        <v>73</v>
      </c>
      <c r="D47" s="7" t="s">
        <v>19</v>
      </c>
      <c r="E47" s="7" t="s">
        <v>7</v>
      </c>
      <c r="F47" s="15">
        <v>44231</v>
      </c>
      <c r="G47" s="2" t="str">
        <f>VLOOKUP(Tableau1[[#This Row],[Code de Cours Complet]],Octopus!$A$2:$A$151,1,0)</f>
        <v>340-FPB-FD-60-04</v>
      </c>
      <c r="I47" s="19" t="s">
        <v>877</v>
      </c>
      <c r="J47" s="19" t="s">
        <v>879</v>
      </c>
      <c r="K47" s="19" t="s">
        <v>880</v>
      </c>
      <c r="L47" s="26">
        <v>1</v>
      </c>
    </row>
    <row r="48" spans="1:12" ht="30" x14ac:dyDescent="0.25">
      <c r="A48" s="9" t="s">
        <v>74</v>
      </c>
      <c r="B48" s="9" t="str">
        <f>MID(Tableau1[[#This Row],[Code de Cours Complet]],12,2)</f>
        <v>60</v>
      </c>
      <c r="C48" s="6" t="s">
        <v>75</v>
      </c>
      <c r="D48" s="7" t="s">
        <v>19</v>
      </c>
      <c r="E48" s="7" t="s">
        <v>7</v>
      </c>
      <c r="F48" s="15">
        <v>44231</v>
      </c>
      <c r="G48" s="2" t="str">
        <f>VLOOKUP(Tableau1[[#This Row],[Code de Cours Complet]],Octopus!$A$2:$A$151,1,0)</f>
        <v>340-FPC-FD-60-03</v>
      </c>
      <c r="I48" s="19" t="s">
        <v>877</v>
      </c>
      <c r="J48" s="19" t="s">
        <v>879</v>
      </c>
      <c r="K48" s="19" t="s">
        <v>880</v>
      </c>
      <c r="L48" s="26">
        <v>1</v>
      </c>
    </row>
    <row r="49" spans="1:12" ht="30" x14ac:dyDescent="0.25">
      <c r="A49" s="9" t="s">
        <v>76</v>
      </c>
      <c r="B49" s="9" t="str">
        <f>MID(Tableau1[[#This Row],[Code de Cours Complet]],12,2)</f>
        <v>65</v>
      </c>
      <c r="C49" s="6" t="s">
        <v>77</v>
      </c>
      <c r="D49" s="7" t="s">
        <v>16</v>
      </c>
      <c r="E49" s="7" t="s">
        <v>13</v>
      </c>
      <c r="F49" s="15">
        <v>44232</v>
      </c>
      <c r="G49" s="2" t="str">
        <f>VLOOKUP(Tableau1[[#This Row],[Code de Cours Complet]],Octopus!$A$2:$A$151,1,0)</f>
        <v>345-101-MQ-65-02</v>
      </c>
      <c r="I49" s="19" t="s">
        <v>875</v>
      </c>
      <c r="J49" s="19" t="s">
        <v>873</v>
      </c>
      <c r="K49" s="19" t="s">
        <v>874</v>
      </c>
      <c r="L49" s="26">
        <v>1</v>
      </c>
    </row>
    <row r="50" spans="1:12" ht="30" x14ac:dyDescent="0.25">
      <c r="A50" s="1" t="s">
        <v>78</v>
      </c>
      <c r="B50" s="9" t="str">
        <f>MID(Tableau1[[#This Row],[Code de Cours Complet]],12,2)</f>
        <v>65</v>
      </c>
      <c r="C50" s="6" t="s">
        <v>79</v>
      </c>
      <c r="D50" s="7" t="s">
        <v>16</v>
      </c>
      <c r="E50" s="7" t="s">
        <v>13</v>
      </c>
      <c r="F50" s="15">
        <v>44425</v>
      </c>
      <c r="G50" s="2" t="str">
        <f>VLOOKUP(Tableau1[[#This Row],[Code de Cours Complet]],Octopus!$A$2:$A$151,1,0)</f>
        <v>345-102-MQ-65-04</v>
      </c>
      <c r="I50" s="19" t="s">
        <v>875</v>
      </c>
      <c r="J50" s="19" t="s">
        <v>873</v>
      </c>
      <c r="K50" s="19" t="s">
        <v>874</v>
      </c>
      <c r="L50" s="26">
        <v>1</v>
      </c>
    </row>
    <row r="51" spans="1:12" ht="30" x14ac:dyDescent="0.25">
      <c r="A51" s="1" t="s">
        <v>80</v>
      </c>
      <c r="B51" s="9" t="str">
        <f>MID(Tableau1[[#This Row],[Code de Cours Complet]],12,2)</f>
        <v>65</v>
      </c>
      <c r="C51" s="6" t="s">
        <v>81</v>
      </c>
      <c r="D51" s="7" t="s">
        <v>16</v>
      </c>
      <c r="E51" s="7" t="s">
        <v>13</v>
      </c>
      <c r="F51" s="15">
        <v>44368</v>
      </c>
      <c r="G51" s="2" t="str">
        <f>VLOOKUP(Tableau1[[#This Row],[Code de Cours Complet]],Octopus!$A$2:$A$151,1,0)</f>
        <v>345-HUP-FD-65-02</v>
      </c>
      <c r="I51" s="19" t="s">
        <v>875</v>
      </c>
      <c r="J51" s="19" t="s">
        <v>873</v>
      </c>
      <c r="K51" s="19" t="s">
        <v>874</v>
      </c>
      <c r="L51" s="26">
        <v>1</v>
      </c>
    </row>
    <row r="52" spans="1:12" x14ac:dyDescent="0.25">
      <c r="A52" s="1" t="s">
        <v>82</v>
      </c>
      <c r="B52" s="9" t="str">
        <f>MID(Tableau1[[#This Row],[Code de Cours Complet]],12,2)</f>
        <v>60</v>
      </c>
      <c r="C52" s="6" t="s">
        <v>83</v>
      </c>
      <c r="D52" s="7" t="s">
        <v>6</v>
      </c>
      <c r="E52" s="7" t="s">
        <v>13</v>
      </c>
      <c r="F52" s="15">
        <v>44368</v>
      </c>
      <c r="G52" s="2" t="str">
        <f>VLOOKUP(Tableau1[[#This Row],[Code de Cours Complet]],Octopus!$A$2:$A$151,1,0)</f>
        <v>350-00W-FD-60-02</v>
      </c>
      <c r="I52" s="19" t="s">
        <v>877</v>
      </c>
      <c r="J52" s="19" t="s">
        <v>879</v>
      </c>
      <c r="K52" s="19" t="s">
        <v>880</v>
      </c>
      <c r="L52" s="26">
        <v>1</v>
      </c>
    </row>
    <row r="53" spans="1:12" ht="60" x14ac:dyDescent="0.25">
      <c r="A53" s="1" t="s">
        <v>84</v>
      </c>
      <c r="B53" s="9" t="str">
        <f>MID(Tableau1[[#This Row],[Code de Cours Complet]],12,2)</f>
        <v>60</v>
      </c>
      <c r="C53" s="6" t="s">
        <v>85</v>
      </c>
      <c r="D53" s="7" t="s">
        <v>6</v>
      </c>
      <c r="E53" s="25" t="s">
        <v>884</v>
      </c>
      <c r="F53" s="15">
        <v>44672</v>
      </c>
      <c r="G53" s="2" t="str">
        <f>VLOOKUP(Tableau1[[#This Row],[Code de Cours Complet]],Octopus!$A$2:$A$151,1,0)</f>
        <v>350-102-RE-60-03</v>
      </c>
      <c r="H53" s="20" t="s">
        <v>882</v>
      </c>
      <c r="I53" s="19" t="s">
        <v>877</v>
      </c>
      <c r="J53" s="19" t="s">
        <v>879</v>
      </c>
      <c r="K53" s="19" t="s">
        <v>880</v>
      </c>
      <c r="L53" s="19">
        <v>0</v>
      </c>
    </row>
    <row r="54" spans="1:12" ht="60" x14ac:dyDescent="0.25">
      <c r="A54" s="9" t="s">
        <v>916</v>
      </c>
      <c r="B54" s="9" t="str">
        <f>MID(Tableau1[[#This Row],[Code de Cours Complet]],12,2)</f>
        <v>65</v>
      </c>
      <c r="C54" s="6" t="s">
        <v>86</v>
      </c>
      <c r="D54" s="7" t="s">
        <v>16</v>
      </c>
      <c r="E54" s="25" t="s">
        <v>884</v>
      </c>
      <c r="F54" s="15">
        <v>44732</v>
      </c>
      <c r="G54" s="2" t="str">
        <f>VLOOKUP(Tableau1[[#This Row],[Code de Cours Complet]],Octopus!$A$2:$A$151,1,0)</f>
        <v>350-102-RE-65-01</v>
      </c>
      <c r="H54" s="20" t="s">
        <v>882</v>
      </c>
      <c r="I54" s="19" t="s">
        <v>875</v>
      </c>
      <c r="J54" s="19" t="s">
        <v>873</v>
      </c>
      <c r="K54" s="19" t="s">
        <v>874</v>
      </c>
      <c r="L54" s="19">
        <v>0</v>
      </c>
    </row>
    <row r="55" spans="1:12" x14ac:dyDescent="0.25">
      <c r="A55" s="1" t="s">
        <v>87</v>
      </c>
      <c r="B55" s="9" t="str">
        <f>MID(Tableau1[[#This Row],[Code de Cours Complet]],12,2)</f>
        <v>50</v>
      </c>
      <c r="C55" s="6" t="s">
        <v>88</v>
      </c>
      <c r="D55" s="7" t="s">
        <v>6</v>
      </c>
      <c r="E55" s="7" t="s">
        <v>13</v>
      </c>
      <c r="F55" s="15">
        <v>44376</v>
      </c>
      <c r="G55" s="2" t="str">
        <f>VLOOKUP(Tableau1[[#This Row],[Code de Cours Complet]],Octopus!$A$2:$A$151,1,0)</f>
        <v>350-203-FD-50-05</v>
      </c>
      <c r="I55" s="19" t="s">
        <v>877</v>
      </c>
      <c r="J55" s="19" t="s">
        <v>879</v>
      </c>
      <c r="K55" s="19" t="s">
        <v>880</v>
      </c>
      <c r="L55" s="26">
        <v>1</v>
      </c>
    </row>
    <row r="56" spans="1:12" x14ac:dyDescent="0.25">
      <c r="A56" s="1" t="s">
        <v>89</v>
      </c>
      <c r="B56" s="9" t="str">
        <f>MID(Tableau1[[#This Row],[Code de Cours Complet]],12,2)</f>
        <v>60</v>
      </c>
      <c r="C56" s="6" t="s">
        <v>90</v>
      </c>
      <c r="D56" s="7" t="s">
        <v>6</v>
      </c>
      <c r="E56" s="7" t="s">
        <v>7</v>
      </c>
      <c r="F56" s="15">
        <v>44376</v>
      </c>
      <c r="G56" s="2" t="str">
        <f>VLOOKUP(Tableau1[[#This Row],[Code de Cours Complet]],Octopus!$A$2:$A$151,1,0)</f>
        <v>350-303-FD-60-02</v>
      </c>
      <c r="I56" s="19" t="s">
        <v>877</v>
      </c>
      <c r="J56" s="19" t="s">
        <v>879</v>
      </c>
      <c r="K56" s="19" t="s">
        <v>880</v>
      </c>
      <c r="L56" s="26">
        <v>1</v>
      </c>
    </row>
    <row r="57" spans="1:12" x14ac:dyDescent="0.25">
      <c r="A57" s="1" t="s">
        <v>91</v>
      </c>
      <c r="B57" s="9" t="str">
        <f>MID(Tableau1[[#This Row],[Code de Cours Complet]],12,2)</f>
        <v>60</v>
      </c>
      <c r="C57" s="6" t="s">
        <v>92</v>
      </c>
      <c r="D57" s="7" t="s">
        <v>9</v>
      </c>
      <c r="E57" s="7" t="s">
        <v>13</v>
      </c>
      <c r="F57" s="15">
        <v>45110</v>
      </c>
      <c r="G57" s="2" t="str">
        <f>VLOOKUP(Tableau1[[#This Row],[Code de Cours Complet]],Octopus!$A$2:$A$151,1,0)</f>
        <v>350-AN1-FD-60-01</v>
      </c>
      <c r="I57" s="19" t="s">
        <v>877</v>
      </c>
      <c r="J57" s="19" t="s">
        <v>879</v>
      </c>
      <c r="K57" s="19" t="s">
        <v>880</v>
      </c>
      <c r="L57" s="26">
        <v>1</v>
      </c>
    </row>
    <row r="58" spans="1:12" ht="60" x14ac:dyDescent="0.25">
      <c r="A58" s="1" t="s">
        <v>865</v>
      </c>
      <c r="B58" s="9" t="str">
        <f>MID(Tableau1[[#This Row],[Code de Cours Complet]],12,2)</f>
        <v>60</v>
      </c>
      <c r="C58" s="6" t="s">
        <v>85</v>
      </c>
      <c r="D58" s="7" t="s">
        <v>9</v>
      </c>
      <c r="E58" s="25" t="s">
        <v>884</v>
      </c>
      <c r="F58" s="15">
        <v>45111</v>
      </c>
      <c r="G58" s="2" t="str">
        <f>VLOOKUP(Tableau1[[#This Row],[Code de Cours Complet]],Octopus!$A$2:$A$151,1,0)</f>
        <v>350-N03-FD-60-01</v>
      </c>
      <c r="H58" s="20" t="s">
        <v>888</v>
      </c>
      <c r="I58" s="19" t="s">
        <v>877</v>
      </c>
      <c r="J58" s="19" t="s">
        <v>879</v>
      </c>
      <c r="K58" s="19" t="s">
        <v>880</v>
      </c>
      <c r="L58" s="19">
        <v>0</v>
      </c>
    </row>
    <row r="59" spans="1:12" ht="60" x14ac:dyDescent="0.25">
      <c r="A59" s="1" t="s">
        <v>93</v>
      </c>
      <c r="B59" s="9" t="str">
        <f>MID(Tableau1[[#This Row],[Code de Cours Complet]],12,2)</f>
        <v>60</v>
      </c>
      <c r="C59" s="6" t="s">
        <v>94</v>
      </c>
      <c r="D59" s="7" t="s">
        <v>9</v>
      </c>
      <c r="E59" s="25" t="s">
        <v>884</v>
      </c>
      <c r="F59" s="15">
        <v>45127</v>
      </c>
      <c r="G59" s="2" t="str">
        <f>VLOOKUP(Tableau1[[#This Row],[Code de Cours Complet]],Octopus!$A$2:$A$151,1,0)</f>
        <v>360-223-RE-60-01</v>
      </c>
      <c r="H59" s="20" t="s">
        <v>888</v>
      </c>
      <c r="I59" s="19" t="s">
        <v>877</v>
      </c>
      <c r="J59" s="19" t="s">
        <v>879</v>
      </c>
      <c r="K59" s="19" t="s">
        <v>880</v>
      </c>
      <c r="L59" s="19">
        <v>0</v>
      </c>
    </row>
    <row r="60" spans="1:12" x14ac:dyDescent="0.25">
      <c r="A60" s="1" t="s">
        <v>95</v>
      </c>
      <c r="B60" s="9" t="str">
        <f>MID(Tableau1[[#This Row],[Code de Cours Complet]],12,2)</f>
        <v>10</v>
      </c>
      <c r="C60" s="6" t="s">
        <v>96</v>
      </c>
      <c r="D60" s="7" t="s">
        <v>6</v>
      </c>
      <c r="E60" s="7" t="s">
        <v>7</v>
      </c>
      <c r="F60" s="15">
        <v>44386</v>
      </c>
      <c r="G60" s="2" t="str">
        <f>VLOOKUP(Tableau1[[#This Row],[Code de Cours Complet]],Octopus!$A$2:$A$151,1,0)</f>
        <v>360-300-RE-10-04</v>
      </c>
      <c r="I60" s="19" t="s">
        <v>877</v>
      </c>
      <c r="J60" s="19" t="s">
        <v>879</v>
      </c>
      <c r="K60" s="19" t="s">
        <v>880</v>
      </c>
      <c r="L60" s="26">
        <v>1</v>
      </c>
    </row>
    <row r="61" spans="1:12" x14ac:dyDescent="0.25">
      <c r="A61" s="9" t="s">
        <v>229</v>
      </c>
      <c r="B61" s="9" t="str">
        <f>MID(Tableau1[[#This Row],[Code de Cours Complet]],12,2)</f>
        <v>65</v>
      </c>
      <c r="C61" s="6" t="s">
        <v>230</v>
      </c>
      <c r="D61" s="7" t="s">
        <v>16</v>
      </c>
      <c r="E61" s="7" t="s">
        <v>194</v>
      </c>
      <c r="F61" s="15">
        <v>43937</v>
      </c>
      <c r="G61" s="2" t="str">
        <f>VLOOKUP(Tableau1[[#This Row],[Code de Cours Complet]],Octopus!$A$2:$A$151,1,0)</f>
        <v>360-300-RE-65-03</v>
      </c>
      <c r="L61" s="19">
        <v>0</v>
      </c>
    </row>
    <row r="62" spans="1:12" x14ac:dyDescent="0.25">
      <c r="A62" s="9" t="s">
        <v>97</v>
      </c>
      <c r="B62" s="9" t="str">
        <f>MID(Tableau1[[#This Row],[Code de Cours Complet]],12,2)</f>
        <v>60</v>
      </c>
      <c r="C62" s="6" t="s">
        <v>98</v>
      </c>
      <c r="D62" s="7" t="s">
        <v>12</v>
      </c>
      <c r="E62" s="7" t="s">
        <v>13</v>
      </c>
      <c r="F62" s="15">
        <v>44376</v>
      </c>
      <c r="G62" s="2" t="str">
        <f>VLOOKUP(Tableau1[[#This Row],[Code de Cours Complet]],Octopus!$A$2:$A$151,1,0)</f>
        <v>360-FDR-FD-60-04</v>
      </c>
      <c r="I62" s="19" t="s">
        <v>877</v>
      </c>
      <c r="J62" s="19" t="s">
        <v>879</v>
      </c>
      <c r="K62" s="19" t="s">
        <v>880</v>
      </c>
      <c r="L62" s="26">
        <v>1</v>
      </c>
    </row>
    <row r="63" spans="1:12" ht="30" x14ac:dyDescent="0.25">
      <c r="A63" s="9" t="s">
        <v>99</v>
      </c>
      <c r="B63" s="9" t="str">
        <f>MID(Tableau1[[#This Row],[Code de Cours Complet]],12,2)</f>
        <v>65</v>
      </c>
      <c r="C63" s="6" t="s">
        <v>100</v>
      </c>
      <c r="D63" s="7" t="s">
        <v>16</v>
      </c>
      <c r="E63" s="7" t="s">
        <v>868</v>
      </c>
      <c r="F63" s="15">
        <v>44876</v>
      </c>
      <c r="G63" s="2" t="str">
        <f>VLOOKUP(Tableau1[[#This Row],[Code de Cours Complet]],Octopus!$A$2:$A$151,1,0)</f>
        <v>360-FDR-FD-65-02</v>
      </c>
      <c r="H63" s="19" t="s">
        <v>892</v>
      </c>
      <c r="L63" s="19">
        <v>0</v>
      </c>
    </row>
    <row r="64" spans="1:12" x14ac:dyDescent="0.25">
      <c r="A64" s="1" t="s">
        <v>101</v>
      </c>
      <c r="B64" s="9" t="str">
        <f>MID(Tableau1[[#This Row],[Code de Cours Complet]],12,2)</f>
        <v>80</v>
      </c>
      <c r="C64" s="6" t="s">
        <v>102</v>
      </c>
      <c r="D64" s="7" t="s">
        <v>6</v>
      </c>
      <c r="E64" s="7" t="s">
        <v>13</v>
      </c>
      <c r="F64" s="15">
        <v>44386</v>
      </c>
      <c r="G64" s="2" t="str">
        <f>VLOOKUP(Tableau1[[#This Row],[Code de Cours Complet]],Octopus!$A$2:$A$151,1,0)</f>
        <v>381-103-FD-80-02</v>
      </c>
      <c r="I64" s="19" t="s">
        <v>877</v>
      </c>
      <c r="J64" s="19" t="s">
        <v>879</v>
      </c>
      <c r="K64" s="19" t="s">
        <v>880</v>
      </c>
      <c r="L64" s="26">
        <v>1</v>
      </c>
    </row>
    <row r="65" spans="1:12" x14ac:dyDescent="0.25">
      <c r="A65" s="1" t="s">
        <v>103</v>
      </c>
      <c r="B65" s="9" t="str">
        <f>MID(Tableau1[[#This Row],[Code de Cours Complet]],12,2)</f>
        <v>60</v>
      </c>
      <c r="C65" s="6" t="s">
        <v>104</v>
      </c>
      <c r="D65" s="7" t="s">
        <v>36</v>
      </c>
      <c r="E65" s="7" t="s">
        <v>7</v>
      </c>
      <c r="F65" s="15">
        <v>44368</v>
      </c>
      <c r="G65" s="2" t="str">
        <f>VLOOKUP(Tableau1[[#This Row],[Code de Cours Complet]],Octopus!$A$2:$A$151,1,0)</f>
        <v>383-204-FD-60-04</v>
      </c>
      <c r="I65" s="19" t="s">
        <v>877</v>
      </c>
      <c r="J65" s="19" t="s">
        <v>879</v>
      </c>
      <c r="K65" s="19" t="s">
        <v>880</v>
      </c>
      <c r="L65" s="26">
        <v>1</v>
      </c>
    </row>
    <row r="66" spans="1:12" x14ac:dyDescent="0.25">
      <c r="A66" s="1" t="s">
        <v>105</v>
      </c>
      <c r="B66" s="9" t="str">
        <f>MID(Tableau1[[#This Row],[Code de Cours Complet]],12,2)</f>
        <v>50</v>
      </c>
      <c r="C66" s="6" t="s">
        <v>106</v>
      </c>
      <c r="D66" s="7" t="s">
        <v>6</v>
      </c>
      <c r="E66" s="7" t="s">
        <v>13</v>
      </c>
      <c r="F66" s="15">
        <v>44400</v>
      </c>
      <c r="G66" s="2" t="str">
        <f>VLOOKUP(Tableau1[[#This Row],[Code de Cours Complet]],Octopus!$A$2:$A$151,1,0)</f>
        <v>383-303-FD-50-02</v>
      </c>
      <c r="I66" s="19" t="s">
        <v>877</v>
      </c>
      <c r="J66" s="19" t="s">
        <v>879</v>
      </c>
      <c r="K66" s="19" t="s">
        <v>880</v>
      </c>
      <c r="L66" s="26">
        <v>1</v>
      </c>
    </row>
    <row r="67" spans="1:12" x14ac:dyDescent="0.25">
      <c r="A67" s="1" t="s">
        <v>231</v>
      </c>
      <c r="B67" s="9" t="str">
        <f>MID(Tableau1[[#This Row],[Code de Cours Complet]],12,2)</f>
        <v>55</v>
      </c>
      <c r="C67" s="6" t="s">
        <v>232</v>
      </c>
      <c r="D67" s="7" t="s">
        <v>16</v>
      </c>
      <c r="E67" s="7" t="s">
        <v>194</v>
      </c>
      <c r="F67" s="15">
        <v>40865</v>
      </c>
      <c r="G67" s="2" t="str">
        <f>VLOOKUP(Tableau1[[#This Row],[Code de Cours Complet]],Octopus!$A$2:$A$151,1,0)</f>
        <v>383-303-FD-55-01</v>
      </c>
      <c r="L67" s="19">
        <v>0</v>
      </c>
    </row>
    <row r="68" spans="1:12" x14ac:dyDescent="0.25">
      <c r="A68" s="1" t="s">
        <v>107</v>
      </c>
      <c r="B68" s="9" t="str">
        <f>MID(Tableau1[[#This Row],[Code de Cours Complet]],12,2)</f>
        <v>60</v>
      </c>
      <c r="C68" s="6" t="s">
        <v>108</v>
      </c>
      <c r="D68" s="7" t="s">
        <v>6</v>
      </c>
      <c r="E68" s="7" t="s">
        <v>7</v>
      </c>
      <c r="F68" s="15">
        <v>44378</v>
      </c>
      <c r="G68" s="2" t="str">
        <f>VLOOKUP(Tableau1[[#This Row],[Code de Cours Complet]],Octopus!$A$2:$A$151,1,0)</f>
        <v>383-920-RE-60-02</v>
      </c>
      <c r="I68" s="19" t="s">
        <v>877</v>
      </c>
      <c r="J68" s="19" t="s">
        <v>879</v>
      </c>
      <c r="K68" s="19" t="s">
        <v>880</v>
      </c>
      <c r="L68" s="26">
        <v>1</v>
      </c>
    </row>
    <row r="69" spans="1:12" x14ac:dyDescent="0.25">
      <c r="A69" s="1" t="s">
        <v>233</v>
      </c>
      <c r="B69" s="9" t="str">
        <f>MID(Tableau1[[#This Row],[Code de Cours Complet]],12,2)</f>
        <v>65</v>
      </c>
      <c r="C69" s="6" t="s">
        <v>234</v>
      </c>
      <c r="D69" s="7" t="s">
        <v>16</v>
      </c>
      <c r="E69" s="7" t="s">
        <v>194</v>
      </c>
      <c r="F69" s="15">
        <v>43333</v>
      </c>
      <c r="G69" s="2" t="str">
        <f>VLOOKUP(Tableau1[[#This Row],[Code de Cours Complet]],Octopus!$A$2:$A$151,1,0)</f>
        <v>383-920-RE-65-01</v>
      </c>
      <c r="L69" s="19">
        <v>0</v>
      </c>
    </row>
    <row r="70" spans="1:12" x14ac:dyDescent="0.25">
      <c r="A70" s="1" t="s">
        <v>109</v>
      </c>
      <c r="B70" s="9" t="str">
        <f>MID(Tableau1[[#This Row],[Code de Cours Complet]],12,2)</f>
        <v>60</v>
      </c>
      <c r="C70" s="6" t="s">
        <v>110</v>
      </c>
      <c r="D70" s="7" t="s">
        <v>6</v>
      </c>
      <c r="E70" s="7" t="s">
        <v>13</v>
      </c>
      <c r="F70" s="15">
        <v>44400</v>
      </c>
      <c r="G70" s="2" t="str">
        <f>VLOOKUP(Tableau1[[#This Row],[Code de Cours Complet]],Octopus!$A$2:$A$151,1,0)</f>
        <v>385-103-FD-60-02</v>
      </c>
      <c r="I70" s="19" t="s">
        <v>877</v>
      </c>
      <c r="J70" s="19" t="s">
        <v>879</v>
      </c>
      <c r="K70" s="19" t="s">
        <v>880</v>
      </c>
      <c r="L70" s="26">
        <v>1</v>
      </c>
    </row>
    <row r="71" spans="1:12" x14ac:dyDescent="0.25">
      <c r="A71" s="1" t="s">
        <v>235</v>
      </c>
      <c r="B71" s="9" t="str">
        <f>MID(Tableau1[[#This Row],[Code de Cours Complet]],12,2)</f>
        <v>65</v>
      </c>
      <c r="C71" s="6" t="s">
        <v>236</v>
      </c>
      <c r="D71" s="7" t="s">
        <v>16</v>
      </c>
      <c r="E71" s="7" t="s">
        <v>194</v>
      </c>
      <c r="F71" s="15">
        <v>43452</v>
      </c>
      <c r="G71" s="2" t="str">
        <f>VLOOKUP(Tableau1[[#This Row],[Code de Cours Complet]],Octopus!$A$2:$A$151,1,0)</f>
        <v>385-103-FD-65-01</v>
      </c>
      <c r="L71" s="19">
        <v>0</v>
      </c>
    </row>
    <row r="72" spans="1:12" x14ac:dyDescent="0.25">
      <c r="A72" s="1" t="s">
        <v>237</v>
      </c>
      <c r="B72" s="9" t="str">
        <f>MID(Tableau1[[#This Row],[Code de Cours Complet]],12,2)</f>
        <v>60</v>
      </c>
      <c r="C72" s="6" t="s">
        <v>238</v>
      </c>
      <c r="D72" s="7" t="s">
        <v>6</v>
      </c>
      <c r="E72" s="7" t="s">
        <v>194</v>
      </c>
      <c r="F72" s="15">
        <v>40723</v>
      </c>
      <c r="G72" s="2" t="str">
        <f>VLOOKUP(Tableau1[[#This Row],[Code de Cours Complet]],Octopus!$A$2:$A$151,1,0)</f>
        <v>385-203-FD-60-01</v>
      </c>
      <c r="L72" s="19">
        <v>0</v>
      </c>
    </row>
    <row r="73" spans="1:12" x14ac:dyDescent="0.25">
      <c r="A73" s="1" t="s">
        <v>111</v>
      </c>
      <c r="B73" s="9" t="str">
        <f>MID(Tableau1[[#This Row],[Code de Cours Complet]],12,2)</f>
        <v>60</v>
      </c>
      <c r="C73" s="6" t="s">
        <v>112</v>
      </c>
      <c r="D73" s="7" t="s">
        <v>12</v>
      </c>
      <c r="E73" s="7" t="s">
        <v>13</v>
      </c>
      <c r="F73" s="15">
        <v>44539</v>
      </c>
      <c r="G73" s="2" t="str">
        <f>VLOOKUP(Tableau1[[#This Row],[Code de Cours Complet]],Octopus!$A$2:$A$151,1,0)</f>
        <v>385-FPF-03-60-02</v>
      </c>
      <c r="I73" s="19" t="s">
        <v>877</v>
      </c>
      <c r="J73" s="19" t="s">
        <v>879</v>
      </c>
      <c r="K73" s="19" t="s">
        <v>880</v>
      </c>
      <c r="L73" s="26">
        <v>1</v>
      </c>
    </row>
    <row r="74" spans="1:12" x14ac:dyDescent="0.25">
      <c r="A74" s="1" t="s">
        <v>113</v>
      </c>
      <c r="B74" s="9" t="str">
        <f>MID(Tableau1[[#This Row],[Code de Cours Complet]],12,2)</f>
        <v>60</v>
      </c>
      <c r="C74" s="6" t="s">
        <v>110</v>
      </c>
      <c r="D74" s="7" t="s">
        <v>9</v>
      </c>
      <c r="E74" s="7" t="s">
        <v>13</v>
      </c>
      <c r="F74" s="15">
        <v>45110</v>
      </c>
      <c r="G74" s="2" t="str">
        <f>VLOOKUP(Tableau1[[#This Row],[Code de Cours Complet]],Octopus!$A$2:$A$151,1,0)</f>
        <v>385-N09-FD-60-01</v>
      </c>
      <c r="I74" s="19" t="s">
        <v>877</v>
      </c>
      <c r="J74" s="19" t="s">
        <v>879</v>
      </c>
      <c r="K74" s="19" t="s">
        <v>880</v>
      </c>
      <c r="L74" s="26">
        <v>1</v>
      </c>
    </row>
    <row r="75" spans="1:12" x14ac:dyDescent="0.25">
      <c r="A75" s="1" t="s">
        <v>114</v>
      </c>
      <c r="B75" s="9" t="str">
        <f>MID(Tableau1[[#This Row],[Code de Cours Complet]],12,2)</f>
        <v>60</v>
      </c>
      <c r="C75" s="6" t="s">
        <v>115</v>
      </c>
      <c r="D75" s="7" t="s">
        <v>6</v>
      </c>
      <c r="E75" s="7" t="s">
        <v>13</v>
      </c>
      <c r="F75" s="15">
        <v>44386</v>
      </c>
      <c r="G75" s="2" t="str">
        <f>VLOOKUP(Tableau1[[#This Row],[Code de Cours Complet]],Octopus!$A$2:$A$151,1,0)</f>
        <v>387-103-FD-60-02</v>
      </c>
      <c r="I75" s="19" t="s">
        <v>877</v>
      </c>
      <c r="J75" s="19" t="s">
        <v>879</v>
      </c>
      <c r="K75" s="19" t="s">
        <v>880</v>
      </c>
      <c r="L75" s="26">
        <v>1</v>
      </c>
    </row>
    <row r="76" spans="1:12" x14ac:dyDescent="0.25">
      <c r="A76" s="9" t="s">
        <v>239</v>
      </c>
      <c r="B76" s="9" t="str">
        <f>MID(Tableau1[[#This Row],[Code de Cours Complet]],12,2)</f>
        <v>65</v>
      </c>
      <c r="C76" s="6" t="s">
        <v>240</v>
      </c>
      <c r="D76" s="7" t="s">
        <v>16</v>
      </c>
      <c r="E76" s="7" t="s">
        <v>194</v>
      </c>
      <c r="F76" s="15">
        <v>42584</v>
      </c>
      <c r="G76" s="2" t="str">
        <f>VLOOKUP(Tableau1[[#This Row],[Code de Cours Complet]],Octopus!$A$2:$A$151,1,0)</f>
        <v>387-103-FD-65-01</v>
      </c>
      <c r="L76" s="19">
        <v>0</v>
      </c>
    </row>
    <row r="77" spans="1:12" ht="180" x14ac:dyDescent="0.25">
      <c r="A77" s="9" t="s">
        <v>241</v>
      </c>
      <c r="B77" s="9" t="str">
        <f>MID(Tableau1[[#This Row],[Code de Cours Complet]],12,2)</f>
        <v>65</v>
      </c>
      <c r="C77" s="6" t="s">
        <v>242</v>
      </c>
      <c r="D77" s="7" t="s">
        <v>16</v>
      </c>
      <c r="E77" s="25" t="s">
        <v>222</v>
      </c>
      <c r="F77" s="15">
        <v>43703</v>
      </c>
      <c r="G77" s="2" t="str">
        <f>VLOOKUP(Tableau1[[#This Row],[Code de Cours Complet]],Octopus!$A$2:$A$151,1,0)</f>
        <v>387-203-FD-65-01</v>
      </c>
      <c r="H77" s="21" t="s">
        <v>899</v>
      </c>
      <c r="L77" s="19">
        <v>0</v>
      </c>
    </row>
    <row r="78" spans="1:12" x14ac:dyDescent="0.25">
      <c r="A78" s="9" t="s">
        <v>243</v>
      </c>
      <c r="B78" s="9" t="str">
        <f>MID(Tableau1[[#This Row],[Code de Cours Complet]],12,2)</f>
        <v>80</v>
      </c>
      <c r="C78" s="6" t="s">
        <v>244</v>
      </c>
      <c r="D78" s="7" t="s">
        <v>6</v>
      </c>
      <c r="E78" s="7" t="s">
        <v>245</v>
      </c>
      <c r="F78" s="15">
        <v>38029</v>
      </c>
      <c r="G78" s="2" t="str">
        <f>VLOOKUP(Tableau1[[#This Row],[Code de Cours Complet]],Octopus!$A$2:$A$151,1,0)</f>
        <v>387-203-FD-80-01</v>
      </c>
      <c r="L78" s="19">
        <v>0</v>
      </c>
    </row>
    <row r="79" spans="1:12" x14ac:dyDescent="0.25">
      <c r="A79" s="9" t="s">
        <v>116</v>
      </c>
      <c r="B79" s="9" t="str">
        <f>MID(Tableau1[[#This Row],[Code de Cours Complet]],12,2)</f>
        <v>60</v>
      </c>
      <c r="C79" s="6" t="s">
        <v>117</v>
      </c>
      <c r="D79" s="7" t="s">
        <v>6</v>
      </c>
      <c r="E79" s="7" t="s">
        <v>13</v>
      </c>
      <c r="F79" s="15">
        <v>44376</v>
      </c>
      <c r="G79" s="2" t="str">
        <f>VLOOKUP(Tableau1[[#This Row],[Code de Cours Complet]],Octopus!$A$2:$A$151,1,0)</f>
        <v>387-303-FD-60-02</v>
      </c>
      <c r="I79" s="19" t="s">
        <v>877</v>
      </c>
      <c r="J79" s="19" t="s">
        <v>879</v>
      </c>
      <c r="K79" s="19" t="s">
        <v>880</v>
      </c>
      <c r="L79" s="26">
        <v>1</v>
      </c>
    </row>
    <row r="80" spans="1:12" x14ac:dyDescent="0.25">
      <c r="A80" s="1" t="s">
        <v>246</v>
      </c>
      <c r="B80" s="9" t="str">
        <f>MID(Tableau1[[#This Row],[Code de Cours Complet]],12,2)</f>
        <v>60</v>
      </c>
      <c r="C80" s="6" t="s">
        <v>115</v>
      </c>
      <c r="D80" s="7" t="s">
        <v>9</v>
      </c>
      <c r="E80" s="7" t="s">
        <v>13</v>
      </c>
      <c r="F80" s="15">
        <v>45110</v>
      </c>
      <c r="G80" s="2" t="str">
        <f>VLOOKUP(Tableau1[[#This Row],[Code de Cours Complet]],Octopus!$A$2:$A$151,1,0)</f>
        <v>387-N10-FD-60-01</v>
      </c>
      <c r="I80" s="19" t="s">
        <v>877</v>
      </c>
      <c r="J80" s="19" t="s">
        <v>879</v>
      </c>
      <c r="K80" s="19" t="s">
        <v>880</v>
      </c>
      <c r="L80" s="26">
        <v>1</v>
      </c>
    </row>
    <row r="81" spans="1:12" x14ac:dyDescent="0.25">
      <c r="A81" s="1" t="s">
        <v>118</v>
      </c>
      <c r="B81" s="9" t="str">
        <f>MID(Tableau1[[#This Row],[Code de Cours Complet]],12,2)</f>
        <v>80</v>
      </c>
      <c r="C81" s="6" t="s">
        <v>119</v>
      </c>
      <c r="D81" s="7" t="s">
        <v>6</v>
      </c>
      <c r="E81" s="7" t="s">
        <v>13</v>
      </c>
      <c r="F81" s="15">
        <v>44386</v>
      </c>
      <c r="G81" s="2" t="str">
        <f>VLOOKUP(Tableau1[[#This Row],[Code de Cours Complet]],Octopus!$A$2:$A$151,1,0)</f>
        <v>401-103-FD-80-03</v>
      </c>
      <c r="I81" s="19" t="s">
        <v>877</v>
      </c>
      <c r="J81" s="19" t="s">
        <v>879</v>
      </c>
      <c r="K81" s="19" t="s">
        <v>880</v>
      </c>
      <c r="L81" s="26">
        <v>1</v>
      </c>
    </row>
    <row r="82" spans="1:12" x14ac:dyDescent="0.25">
      <c r="A82" s="9" t="s">
        <v>247</v>
      </c>
      <c r="B82" s="9" t="str">
        <f>MID(Tableau1[[#This Row],[Code de Cours Complet]],12,2)</f>
        <v>60</v>
      </c>
      <c r="C82" s="6" t="s">
        <v>248</v>
      </c>
      <c r="D82" s="7" t="s">
        <v>6</v>
      </c>
      <c r="E82" s="7" t="s">
        <v>194</v>
      </c>
      <c r="F82" s="15">
        <v>40395</v>
      </c>
      <c r="G82" s="2" t="str">
        <f>VLOOKUP(Tableau1[[#This Row],[Code de Cours Complet]],Octopus!$A$2:$A$151,1,0)</f>
        <v>401-203-FD-60-01</v>
      </c>
      <c r="L82" s="19">
        <v>0</v>
      </c>
    </row>
    <row r="83" spans="1:12" x14ac:dyDescent="0.25">
      <c r="A83" s="1" t="s">
        <v>120</v>
      </c>
      <c r="B83" s="9" t="str">
        <f>MID(Tableau1[[#This Row],[Code de Cours Complet]],12,2)</f>
        <v>60</v>
      </c>
      <c r="C83" s="6" t="s">
        <v>121</v>
      </c>
      <c r="D83" s="7" t="s">
        <v>6</v>
      </c>
      <c r="E83" s="7" t="s">
        <v>13</v>
      </c>
      <c r="F83" s="15">
        <v>44400</v>
      </c>
      <c r="G83" s="2" t="str">
        <f>VLOOKUP(Tableau1[[#This Row],[Code de Cours Complet]],Octopus!$A$2:$A$151,1,0)</f>
        <v>401-303-FD-60-02</v>
      </c>
      <c r="I83" s="19" t="s">
        <v>877</v>
      </c>
      <c r="J83" s="19" t="s">
        <v>879</v>
      </c>
      <c r="K83" s="19" t="s">
        <v>880</v>
      </c>
      <c r="L83" s="26">
        <v>1</v>
      </c>
    </row>
    <row r="84" spans="1:12" x14ac:dyDescent="0.25">
      <c r="A84" s="1" t="s">
        <v>122</v>
      </c>
      <c r="B84" s="9" t="str">
        <f>MID(Tableau1[[#This Row],[Code de Cours Complet]],12,2)</f>
        <v>50</v>
      </c>
      <c r="C84" s="6" t="s">
        <v>123</v>
      </c>
      <c r="D84" s="7" t="s">
        <v>36</v>
      </c>
      <c r="E84" s="7" t="s">
        <v>7</v>
      </c>
      <c r="F84" s="15">
        <v>44392</v>
      </c>
      <c r="G84" s="2" t="str">
        <f>VLOOKUP(Tableau1[[#This Row],[Code de Cours Complet]],Octopus!$A$2:$A$151,1,0)</f>
        <v>410-014-FD-50-06</v>
      </c>
      <c r="I84" s="19" t="s">
        <v>877</v>
      </c>
      <c r="J84" s="19" t="s">
        <v>879</v>
      </c>
      <c r="K84" s="19" t="s">
        <v>880</v>
      </c>
      <c r="L84" s="26">
        <v>1</v>
      </c>
    </row>
    <row r="85" spans="1:12" x14ac:dyDescent="0.25">
      <c r="A85" s="9" t="s">
        <v>249</v>
      </c>
      <c r="B85" s="9" t="str">
        <f>MID(Tableau1[[#This Row],[Code de Cours Complet]],12,2)</f>
        <v>65</v>
      </c>
      <c r="C85" s="6" t="s">
        <v>250</v>
      </c>
      <c r="D85" s="7" t="s">
        <v>16</v>
      </c>
      <c r="E85" s="7" t="s">
        <v>194</v>
      </c>
      <c r="F85" s="15">
        <v>43790</v>
      </c>
      <c r="G85" s="2" t="str">
        <f>VLOOKUP(Tableau1[[#This Row],[Code de Cours Complet]],Octopus!$A$2:$A$151,1,0)</f>
        <v>410-014-FD-65-01</v>
      </c>
      <c r="L85" s="19">
        <v>0</v>
      </c>
    </row>
    <row r="86" spans="1:12" ht="210" x14ac:dyDescent="0.25">
      <c r="A86" s="9" t="s">
        <v>251</v>
      </c>
      <c r="B86" s="9" t="str">
        <f>MID(Tableau1[[#This Row],[Code de Cours Complet]],12,2)</f>
        <v>60</v>
      </c>
      <c r="C86" s="6" t="s">
        <v>252</v>
      </c>
      <c r="D86" s="7" t="s">
        <v>36</v>
      </c>
      <c r="E86" s="25" t="s">
        <v>222</v>
      </c>
      <c r="F86" s="15">
        <v>44039</v>
      </c>
      <c r="G86" s="2" t="str">
        <f>VLOOKUP(Tableau1[[#This Row],[Code de Cours Complet]],Octopus!$A$2:$A$151,1,0)</f>
        <v>410-103-FD-60-01</v>
      </c>
      <c r="H86" s="21" t="s">
        <v>897</v>
      </c>
      <c r="L86" s="19">
        <v>0</v>
      </c>
    </row>
    <row r="87" spans="1:12" ht="195" x14ac:dyDescent="0.25">
      <c r="A87" s="9" t="s">
        <v>253</v>
      </c>
      <c r="B87" s="9" t="str">
        <f>MID(Tableau1[[#This Row],[Code de Cours Complet]],12,2)</f>
        <v>65</v>
      </c>
      <c r="C87" s="6" t="s">
        <v>252</v>
      </c>
      <c r="D87" s="7" t="s">
        <v>16</v>
      </c>
      <c r="E87" s="25" t="s">
        <v>222</v>
      </c>
      <c r="F87" s="15">
        <v>44048</v>
      </c>
      <c r="G87" s="2" t="str">
        <f>VLOOKUP(Tableau1[[#This Row],[Code de Cours Complet]],Octopus!$A$2:$A$151,1,0)</f>
        <v>410-103-FD-65-01</v>
      </c>
      <c r="H87" s="21" t="s">
        <v>896</v>
      </c>
      <c r="L87" s="19">
        <v>0</v>
      </c>
    </row>
    <row r="88" spans="1:12" x14ac:dyDescent="0.25">
      <c r="A88" s="9" t="s">
        <v>124</v>
      </c>
      <c r="B88" s="9" t="str">
        <f>MID(Tableau1[[#This Row],[Code de Cours Complet]],12,2)</f>
        <v>50</v>
      </c>
      <c r="C88" s="6" t="s">
        <v>125</v>
      </c>
      <c r="D88" s="7" t="s">
        <v>36</v>
      </c>
      <c r="E88" s="7" t="s">
        <v>7</v>
      </c>
      <c r="F88" s="15">
        <v>44392</v>
      </c>
      <c r="G88" s="2" t="str">
        <f>VLOOKUP(Tableau1[[#This Row],[Code de Cours Complet]],Octopus!$A$2:$A$151,1,0)</f>
        <v>410-113-FD-50-04</v>
      </c>
      <c r="I88" s="19" t="s">
        <v>877</v>
      </c>
      <c r="J88" s="19" t="s">
        <v>879</v>
      </c>
      <c r="K88" s="19" t="s">
        <v>880</v>
      </c>
      <c r="L88" s="26">
        <v>1</v>
      </c>
    </row>
    <row r="89" spans="1:12" x14ac:dyDescent="0.25">
      <c r="A89" s="9" t="s">
        <v>126</v>
      </c>
      <c r="B89" s="9" t="str">
        <f>MID(Tableau1[[#This Row],[Code de Cours Complet]],12,2)</f>
        <v>80</v>
      </c>
      <c r="C89" s="6" t="s">
        <v>127</v>
      </c>
      <c r="D89" s="7" t="s">
        <v>36</v>
      </c>
      <c r="E89" s="7" t="s">
        <v>13</v>
      </c>
      <c r="F89" s="15">
        <v>44392</v>
      </c>
      <c r="G89" s="2" t="str">
        <f>VLOOKUP(Tableau1[[#This Row],[Code de Cours Complet]],Octopus!$A$2:$A$151,1,0)</f>
        <v>410-123-FD-80-03</v>
      </c>
      <c r="I89" s="19" t="s">
        <v>877</v>
      </c>
      <c r="J89" s="19" t="s">
        <v>879</v>
      </c>
      <c r="K89" s="19" t="s">
        <v>880</v>
      </c>
      <c r="L89" s="26">
        <v>1</v>
      </c>
    </row>
    <row r="90" spans="1:12" x14ac:dyDescent="0.25">
      <c r="A90" s="9" t="s">
        <v>128</v>
      </c>
      <c r="B90" s="9" t="str">
        <f>MID(Tableau1[[#This Row],[Code de Cours Complet]],12,2)</f>
        <v>50</v>
      </c>
      <c r="C90" s="6" t="s">
        <v>129</v>
      </c>
      <c r="D90" s="7" t="s">
        <v>36</v>
      </c>
      <c r="E90" s="7" t="s">
        <v>7</v>
      </c>
      <c r="F90" s="15">
        <v>44386</v>
      </c>
      <c r="G90" s="2" t="str">
        <f>VLOOKUP(Tableau1[[#This Row],[Code de Cours Complet]],Octopus!$A$2:$A$151,1,0)</f>
        <v>410-124-FD-50-04</v>
      </c>
      <c r="I90" s="19" t="s">
        <v>877</v>
      </c>
      <c r="J90" s="19" t="s">
        <v>879</v>
      </c>
      <c r="K90" s="19" t="s">
        <v>880</v>
      </c>
      <c r="L90" s="26">
        <v>1</v>
      </c>
    </row>
    <row r="91" spans="1:12" x14ac:dyDescent="0.25">
      <c r="A91" s="9" t="s">
        <v>130</v>
      </c>
      <c r="B91" s="9" t="str">
        <f>MID(Tableau1[[#This Row],[Code de Cours Complet]],12,2)</f>
        <v>60</v>
      </c>
      <c r="C91" s="6" t="s">
        <v>131</v>
      </c>
      <c r="D91" s="7" t="s">
        <v>36</v>
      </c>
      <c r="E91" s="7" t="s">
        <v>13</v>
      </c>
      <c r="F91" s="15">
        <v>44400</v>
      </c>
      <c r="G91" s="2" t="str">
        <f>VLOOKUP(Tableau1[[#This Row],[Code de Cours Complet]],Octopus!$A$2:$A$151,1,0)</f>
        <v>410-203-FD-60-02</v>
      </c>
      <c r="I91" s="19" t="s">
        <v>877</v>
      </c>
      <c r="J91" s="19" t="s">
        <v>879</v>
      </c>
      <c r="K91" s="19" t="s">
        <v>880</v>
      </c>
      <c r="L91" s="26">
        <v>1</v>
      </c>
    </row>
    <row r="92" spans="1:12" x14ac:dyDescent="0.25">
      <c r="A92" s="9" t="s">
        <v>132</v>
      </c>
      <c r="B92" s="9" t="str">
        <f>MID(Tableau1[[#This Row],[Code de Cours Complet]],12,2)</f>
        <v>60</v>
      </c>
      <c r="C92" s="6" t="s">
        <v>133</v>
      </c>
      <c r="D92" s="7" t="s">
        <v>36</v>
      </c>
      <c r="E92" s="7" t="s">
        <v>7</v>
      </c>
      <c r="F92" s="15">
        <v>44368</v>
      </c>
      <c r="G92" s="2" t="str">
        <f>VLOOKUP(Tableau1[[#This Row],[Code de Cours Complet]],Octopus!$A$2:$A$151,1,0)</f>
        <v>410-214-FD-60-03</v>
      </c>
      <c r="I92" s="19" t="s">
        <v>877</v>
      </c>
      <c r="J92" s="19" t="s">
        <v>879</v>
      </c>
      <c r="K92" s="19" t="s">
        <v>880</v>
      </c>
      <c r="L92" s="26">
        <v>1</v>
      </c>
    </row>
    <row r="93" spans="1:12" x14ac:dyDescent="0.25">
      <c r="A93" s="9" t="s">
        <v>254</v>
      </c>
      <c r="B93" s="9" t="str">
        <f>MID(Tableau1[[#This Row],[Code de Cours Complet]],12,2)</f>
        <v>60</v>
      </c>
      <c r="C93" s="6" t="s">
        <v>255</v>
      </c>
      <c r="D93" s="7" t="s">
        <v>36</v>
      </c>
      <c r="E93" s="7" t="s">
        <v>194</v>
      </c>
      <c r="F93" s="15">
        <v>39064</v>
      </c>
      <c r="G93" s="2" t="str">
        <f>VLOOKUP(Tableau1[[#This Row],[Code de Cours Complet]],Octopus!$A$2:$A$151,1,0)</f>
        <v>410-223-FD-60-01</v>
      </c>
      <c r="L93" s="19">
        <v>0</v>
      </c>
    </row>
    <row r="94" spans="1:12" x14ac:dyDescent="0.25">
      <c r="A94" s="9" t="s">
        <v>256</v>
      </c>
      <c r="B94" s="9" t="str">
        <f>MID(Tableau1[[#This Row],[Code de Cours Complet]],12,2)</f>
        <v>60</v>
      </c>
      <c r="C94" s="6" t="s">
        <v>257</v>
      </c>
      <c r="D94" s="7" t="s">
        <v>36</v>
      </c>
      <c r="E94" s="7" t="s">
        <v>194</v>
      </c>
      <c r="F94" s="15">
        <v>41522</v>
      </c>
      <c r="G94" s="2" t="str">
        <f>VLOOKUP(Tableau1[[#This Row],[Code de Cours Complet]],Octopus!$A$2:$A$151,1,0)</f>
        <v>410-233-FD-60-03</v>
      </c>
      <c r="L94" s="19">
        <v>0</v>
      </c>
    </row>
    <row r="95" spans="1:12" x14ac:dyDescent="0.25">
      <c r="A95" s="9" t="s">
        <v>258</v>
      </c>
      <c r="B95" s="9" t="str">
        <f>MID(Tableau1[[#This Row],[Code de Cours Complet]],12,2)</f>
        <v>65</v>
      </c>
      <c r="C95" s="6" t="s">
        <v>259</v>
      </c>
      <c r="D95" s="7" t="s">
        <v>16</v>
      </c>
      <c r="E95" s="7" t="s">
        <v>194</v>
      </c>
      <c r="F95" s="15">
        <v>41547</v>
      </c>
      <c r="G95" s="2" t="str">
        <f>VLOOKUP(Tableau1[[#This Row],[Code de Cours Complet]],Octopus!$A$2:$A$151,1,0)</f>
        <v>410-233-FD-65-01</v>
      </c>
      <c r="L95" s="19">
        <v>0</v>
      </c>
    </row>
    <row r="96" spans="1:12" ht="150" x14ac:dyDescent="0.25">
      <c r="A96" s="9" t="s">
        <v>260</v>
      </c>
      <c r="B96" s="9" t="str">
        <f>MID(Tableau1[[#This Row],[Code de Cours Complet]],12,2)</f>
        <v>60</v>
      </c>
      <c r="C96" s="6" t="s">
        <v>261</v>
      </c>
      <c r="D96" s="7" t="s">
        <v>36</v>
      </c>
      <c r="E96" s="25" t="s">
        <v>222</v>
      </c>
      <c r="F96" s="15">
        <v>41002</v>
      </c>
      <c r="G96" s="2" t="str">
        <f>VLOOKUP(Tableau1[[#This Row],[Code de Cours Complet]],Octopus!$A$2:$A$151,1,0)</f>
        <v>410-303-FD-60-02</v>
      </c>
      <c r="H96" s="21" t="s">
        <v>906</v>
      </c>
      <c r="L96" s="19">
        <v>0</v>
      </c>
    </row>
    <row r="97" spans="1:12" x14ac:dyDescent="0.25">
      <c r="A97" s="9" t="s">
        <v>134</v>
      </c>
      <c r="B97" s="9" t="str">
        <f>MID(Tableau1[[#This Row],[Code de Cours Complet]],12,2)</f>
        <v>60</v>
      </c>
      <c r="C97" s="6" t="s">
        <v>135</v>
      </c>
      <c r="D97" s="7" t="s">
        <v>36</v>
      </c>
      <c r="E97" s="7" t="s">
        <v>13</v>
      </c>
      <c r="F97" s="15">
        <v>44400</v>
      </c>
      <c r="G97" s="2" t="str">
        <f>VLOOKUP(Tableau1[[#This Row],[Code de Cours Complet]],Octopus!$A$2:$A$151,1,0)</f>
        <v>410-314-FD-60-04</v>
      </c>
      <c r="I97" s="19" t="s">
        <v>877</v>
      </c>
      <c r="J97" s="19" t="s">
        <v>879</v>
      </c>
      <c r="K97" s="19" t="s">
        <v>880</v>
      </c>
      <c r="L97" s="26">
        <v>1</v>
      </c>
    </row>
    <row r="98" spans="1:12" x14ac:dyDescent="0.25">
      <c r="A98" s="9" t="s">
        <v>136</v>
      </c>
      <c r="B98" s="9" t="str">
        <f>MID(Tableau1[[#This Row],[Code de Cours Complet]],12,2)</f>
        <v>60</v>
      </c>
      <c r="C98" s="6" t="s">
        <v>137</v>
      </c>
      <c r="D98" s="7" t="s">
        <v>36</v>
      </c>
      <c r="E98" s="7" t="s">
        <v>13</v>
      </c>
      <c r="F98" s="15">
        <v>44568</v>
      </c>
      <c r="G98" s="2" t="str">
        <f>VLOOKUP(Tableau1[[#This Row],[Code de Cours Complet]],Octopus!$A$2:$A$151,1,0)</f>
        <v>410-323-FD-60-02</v>
      </c>
      <c r="I98" s="19" t="s">
        <v>877</v>
      </c>
      <c r="J98" s="19" t="s">
        <v>879</v>
      </c>
      <c r="K98" s="19" t="s">
        <v>880</v>
      </c>
      <c r="L98" s="26">
        <v>1</v>
      </c>
    </row>
    <row r="99" spans="1:12" ht="225" x14ac:dyDescent="0.25">
      <c r="A99" s="9" t="s">
        <v>262</v>
      </c>
      <c r="B99" s="9" t="str">
        <f>MID(Tableau1[[#This Row],[Code de Cours Complet]],12,2)</f>
        <v>60</v>
      </c>
      <c r="C99" s="6" t="s">
        <v>263</v>
      </c>
      <c r="D99" s="7" t="s">
        <v>36</v>
      </c>
      <c r="E99" s="25" t="s">
        <v>222</v>
      </c>
      <c r="F99" s="15">
        <v>43234</v>
      </c>
      <c r="G99" s="2" t="str">
        <f>VLOOKUP(Tableau1[[#This Row],[Code de Cours Complet]],Octopus!$A$2:$A$151,1,0)</f>
        <v>410-404-FD-60-04</v>
      </c>
      <c r="H99" s="21" t="s">
        <v>903</v>
      </c>
      <c r="L99" s="19">
        <v>0</v>
      </c>
    </row>
    <row r="100" spans="1:12" x14ac:dyDescent="0.25">
      <c r="A100" s="9" t="s">
        <v>264</v>
      </c>
      <c r="B100" s="9" t="str">
        <f>MID(Tableau1[[#This Row],[Code de Cours Complet]],12,2)</f>
        <v>60</v>
      </c>
      <c r="C100" s="6" t="s">
        <v>265</v>
      </c>
      <c r="D100" s="7" t="s">
        <v>36</v>
      </c>
      <c r="E100" s="7" t="s">
        <v>194</v>
      </c>
      <c r="F100" s="15">
        <v>41052</v>
      </c>
      <c r="G100" s="2" t="str">
        <f>VLOOKUP(Tableau1[[#This Row],[Code de Cours Complet]],Octopus!$A$2:$A$151,1,0)</f>
        <v>410-413-FD-60-02</v>
      </c>
      <c r="L100" s="19">
        <v>0</v>
      </c>
    </row>
    <row r="101" spans="1:12" ht="150" x14ac:dyDescent="0.25">
      <c r="A101" s="9" t="s">
        <v>266</v>
      </c>
      <c r="B101" s="9" t="str">
        <f>MID(Tableau1[[#This Row],[Code de Cours Complet]],12,2)</f>
        <v>60</v>
      </c>
      <c r="C101" s="6" t="s">
        <v>267</v>
      </c>
      <c r="D101" s="7" t="s">
        <v>36</v>
      </c>
      <c r="E101" s="25" t="s">
        <v>222</v>
      </c>
      <c r="F101" s="15">
        <v>44469</v>
      </c>
      <c r="G101" s="2" t="str">
        <f>VLOOKUP(Tableau1[[#This Row],[Code de Cours Complet]],Octopus!$A$2:$A$151,1,0)</f>
        <v>410-503-FD-60-01</v>
      </c>
      <c r="H101" s="21" t="s">
        <v>894</v>
      </c>
      <c r="L101" s="19">
        <v>0</v>
      </c>
    </row>
    <row r="102" spans="1:12" x14ac:dyDescent="0.25">
      <c r="A102" s="9" t="s">
        <v>268</v>
      </c>
      <c r="B102" s="9" t="str">
        <f>MID(Tableau1[[#This Row],[Code de Cours Complet]],12,2)</f>
        <v>60</v>
      </c>
      <c r="C102" s="6" t="s">
        <v>269</v>
      </c>
      <c r="D102" s="7" t="s">
        <v>36</v>
      </c>
      <c r="E102" s="7" t="s">
        <v>194</v>
      </c>
      <c r="F102" s="15">
        <v>39940</v>
      </c>
      <c r="G102" s="2" t="str">
        <f>VLOOKUP(Tableau1[[#This Row],[Code de Cours Complet]],Octopus!$A$2:$A$151,1,0)</f>
        <v>410-514-FD-60-01</v>
      </c>
      <c r="L102" s="19">
        <v>0</v>
      </c>
    </row>
    <row r="103" spans="1:12" x14ac:dyDescent="0.25">
      <c r="A103" s="9" t="s">
        <v>270</v>
      </c>
      <c r="B103" s="9" t="str">
        <f>MID(Tableau1[[#This Row],[Code de Cours Complet]],12,2)</f>
        <v>60</v>
      </c>
      <c r="C103" s="6" t="s">
        <v>271</v>
      </c>
      <c r="D103" s="7" t="s">
        <v>36</v>
      </c>
      <c r="E103" s="7" t="s">
        <v>245</v>
      </c>
      <c r="F103" s="15">
        <v>42985</v>
      </c>
      <c r="G103" s="2" t="str">
        <f>VLOOKUP(Tableau1[[#This Row],[Code de Cours Complet]],Octopus!$A$2:$A$151,1,0)</f>
        <v>410-524-FD-60-01</v>
      </c>
      <c r="L103" s="19">
        <v>0</v>
      </c>
    </row>
    <row r="104" spans="1:12" x14ac:dyDescent="0.25">
      <c r="A104" s="9" t="s">
        <v>138</v>
      </c>
      <c r="B104" s="9" t="str">
        <f>MID(Tableau1[[#This Row],[Code de Cours Complet]],12,2)</f>
        <v>60</v>
      </c>
      <c r="C104" s="6" t="s">
        <v>139</v>
      </c>
      <c r="D104" s="7" t="s">
        <v>36</v>
      </c>
      <c r="E104" s="7" t="s">
        <v>13</v>
      </c>
      <c r="F104" s="15">
        <v>44539</v>
      </c>
      <c r="G104" s="2" t="str">
        <f>VLOOKUP(Tableau1[[#This Row],[Code de Cours Complet]],Octopus!$A$2:$A$151,1,0)</f>
        <v>410-533-FD-60-03</v>
      </c>
      <c r="I104" s="19" t="s">
        <v>877</v>
      </c>
      <c r="J104" s="19" t="s">
        <v>879</v>
      </c>
      <c r="K104" s="19" t="s">
        <v>880</v>
      </c>
      <c r="L104" s="26">
        <v>1</v>
      </c>
    </row>
    <row r="105" spans="1:12" x14ac:dyDescent="0.25">
      <c r="A105" s="9" t="s">
        <v>140</v>
      </c>
      <c r="B105" s="9" t="str">
        <f>MID(Tableau1[[#This Row],[Code de Cours Complet]],12,2)</f>
        <v>60</v>
      </c>
      <c r="C105" s="6" t="s">
        <v>141</v>
      </c>
      <c r="D105" s="7" t="s">
        <v>36</v>
      </c>
      <c r="E105" s="7" t="s">
        <v>13</v>
      </c>
      <c r="F105" s="15">
        <v>44628</v>
      </c>
      <c r="G105" s="2" t="str">
        <f>VLOOKUP(Tableau1[[#This Row],[Code de Cours Complet]],Octopus!$A$2:$A$151,1,0)</f>
        <v>410-543-FD-60-02</v>
      </c>
      <c r="I105" s="19" t="s">
        <v>877</v>
      </c>
      <c r="J105" s="19" t="s">
        <v>879</v>
      </c>
      <c r="K105" s="19" t="s">
        <v>880</v>
      </c>
      <c r="L105" s="26">
        <v>1</v>
      </c>
    </row>
    <row r="106" spans="1:12" x14ac:dyDescent="0.25">
      <c r="A106" s="9" t="s">
        <v>272</v>
      </c>
      <c r="B106" s="9" t="str">
        <f>MID(Tableau1[[#This Row],[Code de Cours Complet]],12,2)</f>
        <v>60</v>
      </c>
      <c r="C106" s="6" t="s">
        <v>273</v>
      </c>
      <c r="D106" s="7" t="s">
        <v>36</v>
      </c>
      <c r="E106" s="7" t="s">
        <v>194</v>
      </c>
      <c r="F106" s="15">
        <v>39966</v>
      </c>
      <c r="G106" s="2" t="str">
        <f>VLOOKUP(Tableau1[[#This Row],[Code de Cours Complet]],Octopus!$A$2:$A$151,1,0)</f>
        <v>410-553-FD-60-02</v>
      </c>
      <c r="L106" s="19">
        <v>0</v>
      </c>
    </row>
    <row r="107" spans="1:12" x14ac:dyDescent="0.25">
      <c r="A107" s="9" t="s">
        <v>142</v>
      </c>
      <c r="B107" s="9" t="str">
        <f>MID(Tableau1[[#This Row],[Code de Cours Complet]],12,2)</f>
        <v>60</v>
      </c>
      <c r="C107" s="6" t="s">
        <v>143</v>
      </c>
      <c r="D107" s="7" t="s">
        <v>36</v>
      </c>
      <c r="E107" s="7" t="s">
        <v>7</v>
      </c>
      <c r="F107" s="15">
        <v>44386</v>
      </c>
      <c r="G107" s="2" t="str">
        <f>VLOOKUP(Tableau1[[#This Row],[Code de Cours Complet]],Octopus!$A$2:$A$151,1,0)</f>
        <v>410-564-FD-60-02</v>
      </c>
      <c r="I107" s="19" t="s">
        <v>877</v>
      </c>
      <c r="J107" s="19" t="s">
        <v>879</v>
      </c>
      <c r="K107" s="19" t="s">
        <v>880</v>
      </c>
      <c r="L107" s="26">
        <v>1</v>
      </c>
    </row>
    <row r="108" spans="1:12" x14ac:dyDescent="0.25">
      <c r="A108" s="9" t="s">
        <v>274</v>
      </c>
      <c r="B108" s="9" t="str">
        <f>MID(Tableau1[[#This Row],[Code de Cours Complet]],12,2)</f>
        <v>60</v>
      </c>
      <c r="C108" s="6" t="s">
        <v>275</v>
      </c>
      <c r="D108" s="7" t="s">
        <v>36</v>
      </c>
      <c r="E108" s="7" t="s">
        <v>194</v>
      </c>
      <c r="F108" s="15">
        <v>42754</v>
      </c>
      <c r="G108" s="2" t="str">
        <f>VLOOKUP(Tableau1[[#This Row],[Code de Cours Complet]],Octopus!$A$2:$A$151,1,0)</f>
        <v>410-604-FD-60-02</v>
      </c>
      <c r="L108" s="19">
        <v>0</v>
      </c>
    </row>
    <row r="109" spans="1:12" ht="390" x14ac:dyDescent="0.25">
      <c r="A109" s="9" t="s">
        <v>276</v>
      </c>
      <c r="B109" s="9" t="str">
        <f>MID(Tableau1[[#This Row],[Code de Cours Complet]],12,2)</f>
        <v>60</v>
      </c>
      <c r="C109" s="6" t="s">
        <v>277</v>
      </c>
      <c r="D109" s="7" t="s">
        <v>36</v>
      </c>
      <c r="E109" s="25" t="s">
        <v>278</v>
      </c>
      <c r="F109" s="15">
        <v>43234</v>
      </c>
      <c r="G109" s="2" t="str">
        <f>VLOOKUP(Tableau1[[#This Row],[Code de Cours Complet]],Octopus!$A$2:$A$151,1,0)</f>
        <v>410-613-FD-60-04</v>
      </c>
      <c r="H109" s="21" t="s">
        <v>904</v>
      </c>
      <c r="L109" s="19">
        <v>0</v>
      </c>
    </row>
    <row r="110" spans="1:12" ht="375" x14ac:dyDescent="0.25">
      <c r="A110" s="9" t="s">
        <v>279</v>
      </c>
      <c r="B110" s="9" t="str">
        <f>MID(Tableau1[[#This Row],[Code de Cours Complet]],12,2)</f>
        <v>60</v>
      </c>
      <c r="C110" s="6" t="s">
        <v>280</v>
      </c>
      <c r="D110" s="7" t="s">
        <v>36</v>
      </c>
      <c r="E110" s="25" t="s">
        <v>222</v>
      </c>
      <c r="F110" s="15">
        <v>42314</v>
      </c>
      <c r="G110" s="2" t="str">
        <f>VLOOKUP(Tableau1[[#This Row],[Code de Cours Complet]],Octopus!$A$2:$A$151,1,0)</f>
        <v>410-625-FD-60-04</v>
      </c>
      <c r="H110" s="21" t="s">
        <v>905</v>
      </c>
      <c r="L110" s="19">
        <v>0</v>
      </c>
    </row>
    <row r="111" spans="1:12" x14ac:dyDescent="0.25">
      <c r="A111" s="9" t="s">
        <v>144</v>
      </c>
      <c r="B111" s="9" t="str">
        <f>MID(Tableau1[[#This Row],[Code de Cours Complet]],12,2)</f>
        <v>60</v>
      </c>
      <c r="C111" s="6" t="s">
        <v>145</v>
      </c>
      <c r="D111" s="7" t="s">
        <v>36</v>
      </c>
      <c r="E111" s="7" t="s">
        <v>7</v>
      </c>
      <c r="F111" s="15">
        <v>44539</v>
      </c>
      <c r="G111" s="2" t="str">
        <f>VLOOKUP(Tableau1[[#This Row],[Code de Cours Complet]],Octopus!$A$2:$A$151,1,0)</f>
        <v>410-634-FD-60-02</v>
      </c>
      <c r="I111" s="19" t="s">
        <v>877</v>
      </c>
      <c r="J111" s="19" t="s">
        <v>879</v>
      </c>
      <c r="K111" s="19" t="s">
        <v>880</v>
      </c>
      <c r="L111" s="26">
        <v>1</v>
      </c>
    </row>
    <row r="112" spans="1:12" x14ac:dyDescent="0.25">
      <c r="A112" s="9" t="s">
        <v>146</v>
      </c>
      <c r="B112" s="9" t="str">
        <f>MID(Tableau1[[#This Row],[Code de Cours Complet]],12,2)</f>
        <v>70</v>
      </c>
      <c r="C112" s="6" t="s">
        <v>147</v>
      </c>
      <c r="D112" s="7" t="s">
        <v>36</v>
      </c>
      <c r="E112" s="7" t="s">
        <v>13</v>
      </c>
      <c r="F112" s="15">
        <v>44568</v>
      </c>
      <c r="G112" s="2" t="str">
        <f>VLOOKUP(Tableau1[[#This Row],[Code de Cours Complet]],Octopus!$A$2:$A$151,1,0)</f>
        <v>410-644-FD-70-02</v>
      </c>
      <c r="I112" s="19" t="s">
        <v>877</v>
      </c>
      <c r="J112" s="19" t="s">
        <v>879</v>
      </c>
      <c r="K112" s="19" t="s">
        <v>880</v>
      </c>
      <c r="L112" s="26">
        <v>1</v>
      </c>
    </row>
    <row r="113" spans="1:12" ht="285" x14ac:dyDescent="0.25">
      <c r="A113" s="9" t="s">
        <v>281</v>
      </c>
      <c r="B113" s="9" t="str">
        <f>MID(Tableau1[[#This Row],[Code de Cours Complet]],12,2)</f>
        <v>60</v>
      </c>
      <c r="C113" s="6" t="s">
        <v>282</v>
      </c>
      <c r="D113" s="7" t="s">
        <v>36</v>
      </c>
      <c r="E113" s="25" t="s">
        <v>222</v>
      </c>
      <c r="F113" s="15">
        <v>40051</v>
      </c>
      <c r="G113" s="2" t="str">
        <f>VLOOKUP(Tableau1[[#This Row],[Code de Cours Complet]],Octopus!$A$2:$A$151,1,0)</f>
        <v>410-654-FD-60-01</v>
      </c>
      <c r="H113" s="21" t="s">
        <v>907</v>
      </c>
      <c r="L113" s="19">
        <v>0</v>
      </c>
    </row>
    <row r="114" spans="1:12" x14ac:dyDescent="0.25">
      <c r="A114" s="9" t="s">
        <v>283</v>
      </c>
      <c r="B114" s="9" t="str">
        <f>MID(Tableau1[[#This Row],[Code de Cours Complet]],12,2)</f>
        <v>60</v>
      </c>
      <c r="C114" s="6" t="s">
        <v>284</v>
      </c>
      <c r="D114" s="7" t="s">
        <v>36</v>
      </c>
      <c r="E114" s="7" t="s">
        <v>285</v>
      </c>
      <c r="F114" s="15">
        <v>40921</v>
      </c>
      <c r="G114" s="2" t="str">
        <f>VLOOKUP(Tableau1[[#This Row],[Code de Cours Complet]],Octopus!$A$2:$A$151,1,0)</f>
        <v>410-664-FD-60-02</v>
      </c>
      <c r="L114" s="19">
        <v>0</v>
      </c>
    </row>
    <row r="115" spans="1:12" ht="165" x14ac:dyDescent="0.25">
      <c r="A115" s="9" t="s">
        <v>286</v>
      </c>
      <c r="B115" s="9" t="str">
        <f>MID(Tableau1[[#This Row],[Code de Cours Complet]],12,2)</f>
        <v>60</v>
      </c>
      <c r="C115" s="6" t="s">
        <v>287</v>
      </c>
      <c r="D115" s="7" t="s">
        <v>36</v>
      </c>
      <c r="E115" s="25" t="s">
        <v>222</v>
      </c>
      <c r="F115" s="15">
        <v>44215</v>
      </c>
      <c r="G115" s="2" t="str">
        <f>VLOOKUP(Tableau1[[#This Row],[Code de Cours Complet]],Octopus!$A$2:$A$151,1,0)</f>
        <v>420-104-FD-60-05</v>
      </c>
      <c r="H115" s="21" t="s">
        <v>893</v>
      </c>
      <c r="L115" s="19">
        <v>0</v>
      </c>
    </row>
    <row r="116" spans="1:12" ht="165" x14ac:dyDescent="0.25">
      <c r="A116" s="9" t="s">
        <v>288</v>
      </c>
      <c r="B116" s="9" t="str">
        <f>MID(Tableau1[[#This Row],[Code de Cours Complet]],12,2)</f>
        <v>60</v>
      </c>
      <c r="C116" s="6" t="s">
        <v>289</v>
      </c>
      <c r="D116" s="7" t="s">
        <v>290</v>
      </c>
      <c r="E116" s="25" t="s">
        <v>222</v>
      </c>
      <c r="F116" s="15">
        <v>44361</v>
      </c>
      <c r="G116" s="2" t="str">
        <f>VLOOKUP(Tableau1[[#This Row],[Code de Cours Complet]],Octopus!$A$2:$A$151,1,0)</f>
        <v>420-105-FD-60-05</v>
      </c>
      <c r="H116" s="21" t="s">
        <v>893</v>
      </c>
      <c r="L116" s="19">
        <v>0</v>
      </c>
    </row>
    <row r="117" spans="1:12" x14ac:dyDescent="0.25">
      <c r="A117" s="9" t="s">
        <v>148</v>
      </c>
      <c r="B117" s="9" t="str">
        <f>MID(Tableau1[[#This Row],[Code de Cours Complet]],12,2)</f>
        <v>80</v>
      </c>
      <c r="C117" s="6" t="s">
        <v>149</v>
      </c>
      <c r="D117" s="7" t="s">
        <v>12</v>
      </c>
      <c r="E117" s="7" t="s">
        <v>13</v>
      </c>
      <c r="F117" s="15">
        <v>44368</v>
      </c>
      <c r="G117" s="2" t="str">
        <f>VLOOKUP(Tableau1[[#This Row],[Code de Cours Complet]],Octopus!$A$2:$A$151,1,0)</f>
        <v>504-FPG-03-80-04</v>
      </c>
      <c r="I117" s="19" t="s">
        <v>877</v>
      </c>
      <c r="J117" s="19" t="s">
        <v>879</v>
      </c>
      <c r="K117" s="19" t="s">
        <v>880</v>
      </c>
      <c r="L117" s="26">
        <v>1</v>
      </c>
    </row>
    <row r="118" spans="1:12" x14ac:dyDescent="0.25">
      <c r="A118" s="9" t="s">
        <v>150</v>
      </c>
      <c r="B118" s="9" t="str">
        <f>MID(Tableau1[[#This Row],[Code de Cours Complet]],12,2)</f>
        <v>60</v>
      </c>
      <c r="C118" s="6" t="s">
        <v>151</v>
      </c>
      <c r="D118" s="7" t="s">
        <v>12</v>
      </c>
      <c r="E118" s="7" t="s">
        <v>13</v>
      </c>
      <c r="F118" s="15">
        <v>44376</v>
      </c>
      <c r="G118" s="2" t="str">
        <f>VLOOKUP(Tableau1[[#This Row],[Code de Cours Complet]],Octopus!$A$2:$A$151,1,0)</f>
        <v>504-FPH-03-60-02</v>
      </c>
      <c r="I118" s="19" t="s">
        <v>877</v>
      </c>
      <c r="J118" s="19" t="s">
        <v>879</v>
      </c>
      <c r="K118" s="19" t="s">
        <v>880</v>
      </c>
      <c r="L118" s="26">
        <v>1</v>
      </c>
    </row>
    <row r="119" spans="1:12" x14ac:dyDescent="0.25">
      <c r="A119" s="9" t="s">
        <v>291</v>
      </c>
      <c r="B119" s="9" t="str">
        <f>MID(Tableau1[[#This Row],[Code de Cours Complet]],12,2)</f>
        <v>65</v>
      </c>
      <c r="C119" s="6" t="s">
        <v>292</v>
      </c>
      <c r="D119" s="7" t="s">
        <v>16</v>
      </c>
      <c r="E119" s="7" t="s">
        <v>194</v>
      </c>
      <c r="F119" s="15">
        <v>43880</v>
      </c>
      <c r="G119" s="2" t="str">
        <f>VLOOKUP(Tableau1[[#This Row],[Code de Cours Complet]],Octopus!$A$2:$A$151,1,0)</f>
        <v>504-FPH-03-65-03</v>
      </c>
      <c r="L119" s="19">
        <v>0</v>
      </c>
    </row>
    <row r="120" spans="1:12" x14ac:dyDescent="0.25">
      <c r="A120" s="9" t="s">
        <v>152</v>
      </c>
      <c r="B120" s="9" t="str">
        <f>MID(Tableau1[[#This Row],[Code de Cours Complet]],12,2)</f>
        <v>60</v>
      </c>
      <c r="C120" s="6" t="s">
        <v>153</v>
      </c>
      <c r="D120" s="7" t="s">
        <v>22</v>
      </c>
      <c r="E120" s="7" t="s">
        <v>13</v>
      </c>
      <c r="F120" s="15">
        <v>44378</v>
      </c>
      <c r="G120" s="2" t="str">
        <f>VLOOKUP(Tableau1[[#This Row],[Code de Cours Complet]],Octopus!$A$2:$A$151,1,0)</f>
        <v>601-013-FD-60-02</v>
      </c>
      <c r="I120" s="19" t="s">
        <v>877</v>
      </c>
      <c r="J120" s="19" t="s">
        <v>879</v>
      </c>
      <c r="K120" s="19" t="s">
        <v>880</v>
      </c>
      <c r="L120" s="26">
        <v>1</v>
      </c>
    </row>
    <row r="121" spans="1:12" ht="30" x14ac:dyDescent="0.25">
      <c r="A121" s="9" t="s">
        <v>293</v>
      </c>
      <c r="B121" s="9" t="str">
        <f>MID(Tableau1[[#This Row],[Code de Cours Complet]],12,2)</f>
        <v>66</v>
      </c>
      <c r="C121" s="6" t="s">
        <v>294</v>
      </c>
      <c r="D121" s="7" t="s">
        <v>22</v>
      </c>
      <c r="E121" s="7" t="s">
        <v>295</v>
      </c>
      <c r="F121" s="15">
        <v>43686</v>
      </c>
      <c r="G121" s="2" t="str">
        <f>VLOOKUP(Tableau1[[#This Row],[Code de Cours Complet]],Octopus!$A$2:$A$151,1,0)</f>
        <v>601-013-FD-66-01</v>
      </c>
      <c r="H121" s="19" t="s">
        <v>892</v>
      </c>
      <c r="L121" s="19">
        <v>0</v>
      </c>
    </row>
    <row r="122" spans="1:12" ht="105" x14ac:dyDescent="0.25">
      <c r="A122" s="9" t="s">
        <v>154</v>
      </c>
      <c r="B122" s="9" t="str">
        <f>MID(Tableau1[[#This Row],[Code de Cours Complet]],12,2)</f>
        <v>60</v>
      </c>
      <c r="C122" s="6" t="s">
        <v>155</v>
      </c>
      <c r="D122" s="7" t="s">
        <v>19</v>
      </c>
      <c r="E122" s="25" t="s">
        <v>156</v>
      </c>
      <c r="F122" s="15">
        <v>44355</v>
      </c>
      <c r="G122" s="2" t="str">
        <f>VLOOKUP(Tableau1[[#This Row],[Code de Cours Complet]],Octopus!$A$2:$A$151,1,0)</f>
        <v>601-101-MQ-60-04</v>
      </c>
      <c r="H122" s="20" t="s">
        <v>881</v>
      </c>
      <c r="I122" s="19" t="s">
        <v>876</v>
      </c>
      <c r="J122" s="19" t="s">
        <v>879</v>
      </c>
      <c r="K122" s="19" t="s">
        <v>880</v>
      </c>
      <c r="L122" s="26">
        <v>1</v>
      </c>
    </row>
    <row r="123" spans="1:12" ht="60" x14ac:dyDescent="0.25">
      <c r="A123" s="9" t="s">
        <v>157</v>
      </c>
      <c r="B123" s="9" t="str">
        <f>MID(Tableau1[[#This Row],[Code de Cours Complet]],12,2)</f>
        <v>60</v>
      </c>
      <c r="C123" s="6" t="s">
        <v>158</v>
      </c>
      <c r="D123" s="7" t="s">
        <v>19</v>
      </c>
      <c r="E123" s="25" t="s">
        <v>886</v>
      </c>
      <c r="F123" s="15">
        <v>45083</v>
      </c>
      <c r="G123" s="2" t="str">
        <f>VLOOKUP(Tableau1[[#This Row],[Code de Cours Complet]],Octopus!$A$2:$A$151,1,0)</f>
        <v>601-102-MQ-60-05</v>
      </c>
      <c r="H123" s="20" t="s">
        <v>891</v>
      </c>
      <c r="I123" s="19" t="s">
        <v>877</v>
      </c>
      <c r="J123" s="19" t="s">
        <v>879</v>
      </c>
      <c r="K123" s="19" t="s">
        <v>880</v>
      </c>
      <c r="L123" s="19">
        <v>0</v>
      </c>
    </row>
    <row r="124" spans="1:12" x14ac:dyDescent="0.25">
      <c r="A124" s="9" t="s">
        <v>159</v>
      </c>
      <c r="B124" s="9" t="str">
        <f>MID(Tableau1[[#This Row],[Code de Cours Complet]],12,2)</f>
        <v>60</v>
      </c>
      <c r="C124" s="6" t="s">
        <v>160</v>
      </c>
      <c r="D124" s="7" t="s">
        <v>19</v>
      </c>
      <c r="E124" s="7" t="s">
        <v>7</v>
      </c>
      <c r="F124" s="15">
        <v>44364</v>
      </c>
      <c r="G124" s="2" t="str">
        <f>VLOOKUP(Tableau1[[#This Row],[Code de Cours Complet]],Octopus!$A$2:$A$151,1,0)</f>
        <v>601-103-MQ-60-02</v>
      </c>
      <c r="I124" s="19" t="s">
        <v>877</v>
      </c>
      <c r="J124" s="19" t="s">
        <v>879</v>
      </c>
      <c r="K124" s="19" t="s">
        <v>880</v>
      </c>
      <c r="L124" s="26">
        <v>1</v>
      </c>
    </row>
    <row r="125" spans="1:12" x14ac:dyDescent="0.25">
      <c r="A125" s="9" t="s">
        <v>161</v>
      </c>
      <c r="B125" s="9" t="str">
        <f>MID(Tableau1[[#This Row],[Code de Cours Complet]],12,2)</f>
        <v>60</v>
      </c>
      <c r="C125" s="6" t="s">
        <v>162</v>
      </c>
      <c r="D125" s="7" t="s">
        <v>19</v>
      </c>
      <c r="E125" s="7" t="s">
        <v>7</v>
      </c>
      <c r="F125" s="15">
        <v>44364</v>
      </c>
      <c r="G125" s="2" t="str">
        <f>VLOOKUP(Tableau1[[#This Row],[Code de Cours Complet]],Octopus!$A$2:$A$151,1,0)</f>
        <v>601-FPA-FD-60-04</v>
      </c>
      <c r="I125" s="19" t="s">
        <v>876</v>
      </c>
      <c r="J125" s="19" t="s">
        <v>879</v>
      </c>
      <c r="K125" s="19" t="s">
        <v>880</v>
      </c>
      <c r="L125" s="26">
        <v>1</v>
      </c>
    </row>
    <row r="126" spans="1:12" x14ac:dyDescent="0.25">
      <c r="A126" s="9" t="s">
        <v>163</v>
      </c>
      <c r="B126" s="9" t="str">
        <f>MID(Tableau1[[#This Row],[Code de Cours Complet]],12,2)</f>
        <v>60</v>
      </c>
      <c r="C126" s="6" t="s">
        <v>164</v>
      </c>
      <c r="D126" s="7" t="s">
        <v>19</v>
      </c>
      <c r="E126" s="7" t="s">
        <v>13</v>
      </c>
      <c r="F126" s="15">
        <v>44368</v>
      </c>
      <c r="G126" s="2" t="str">
        <f>VLOOKUP(Tableau1[[#This Row],[Code de Cours Complet]],Octopus!$A$2:$A$151,1,0)</f>
        <v>601-FPB-FD-60-04</v>
      </c>
      <c r="I126" s="19" t="s">
        <v>876</v>
      </c>
      <c r="J126" s="19" t="s">
        <v>879</v>
      </c>
      <c r="K126" s="19" t="s">
        <v>880</v>
      </c>
      <c r="L126" s="26">
        <v>1</v>
      </c>
    </row>
    <row r="127" spans="1:12" ht="30" x14ac:dyDescent="0.25">
      <c r="A127" s="9" t="s">
        <v>165</v>
      </c>
      <c r="B127" s="9" t="str">
        <f>MID(Tableau1[[#This Row],[Code de Cours Complet]],12,2)</f>
        <v>60</v>
      </c>
      <c r="C127" s="6" t="s">
        <v>166</v>
      </c>
      <c r="D127" s="7" t="s">
        <v>19</v>
      </c>
      <c r="E127" s="7" t="s">
        <v>13</v>
      </c>
      <c r="F127" s="15">
        <v>44368</v>
      </c>
      <c r="G127" s="2" t="str">
        <f>VLOOKUP(Tableau1[[#This Row],[Code de Cours Complet]],Octopus!$A$2:$A$151,1,0)</f>
        <v>601-FPC-FD-60-04</v>
      </c>
      <c r="I127" s="19" t="s">
        <v>876</v>
      </c>
      <c r="J127" s="19" t="s">
        <v>879</v>
      </c>
      <c r="K127" s="19" t="s">
        <v>880</v>
      </c>
      <c r="L127" s="26">
        <v>1</v>
      </c>
    </row>
    <row r="128" spans="1:12" ht="135" x14ac:dyDescent="0.25">
      <c r="A128" s="9" t="s">
        <v>296</v>
      </c>
      <c r="B128" s="9" t="str">
        <f>MID(Tableau1[[#This Row],[Code de Cours Complet]],12,2)</f>
        <v>65</v>
      </c>
      <c r="C128" s="6" t="s">
        <v>297</v>
      </c>
      <c r="D128" s="7" t="s">
        <v>16</v>
      </c>
      <c r="E128" s="25" t="s">
        <v>298</v>
      </c>
      <c r="F128" s="15">
        <v>43706</v>
      </c>
      <c r="G128" s="2" t="str">
        <f>VLOOKUP(Tableau1[[#This Row],[Code de Cours Complet]],Octopus!$A$2:$A$151,1,0)</f>
        <v>602-101-MQ-65-03</v>
      </c>
      <c r="H128" s="21" t="s">
        <v>898</v>
      </c>
      <c r="L128" s="19">
        <v>0</v>
      </c>
    </row>
    <row r="129" spans="1:12" ht="75" x14ac:dyDescent="0.25">
      <c r="A129" s="9" t="s">
        <v>299</v>
      </c>
      <c r="B129" s="9" t="str">
        <f>MID(Tableau1[[#This Row],[Code de Cours Complet]],12,2)</f>
        <v>65</v>
      </c>
      <c r="C129" s="6" t="s">
        <v>300</v>
      </c>
      <c r="D129" s="7"/>
      <c r="E129" s="25" t="s">
        <v>298</v>
      </c>
      <c r="F129" s="15">
        <v>44224</v>
      </c>
      <c r="G129" s="2" t="str">
        <f>VLOOKUP(Tableau1[[#This Row],[Code de Cours Complet]],Octopus!$A$2:$A$151,1,0)</f>
        <v>602-102-MQ-65-01</v>
      </c>
      <c r="H129" s="21" t="s">
        <v>869</v>
      </c>
      <c r="L129" s="19">
        <v>0</v>
      </c>
    </row>
    <row r="130" spans="1:12" x14ac:dyDescent="0.25">
      <c r="A130" s="9" t="s">
        <v>301</v>
      </c>
      <c r="B130" s="9" t="str">
        <f>MID(Tableau1[[#This Row],[Code de Cours Complet]],12,2)</f>
        <v>65</v>
      </c>
      <c r="C130" s="6" t="s">
        <v>302</v>
      </c>
      <c r="D130" s="7" t="s">
        <v>16</v>
      </c>
      <c r="E130" s="7" t="s">
        <v>194</v>
      </c>
      <c r="F130" s="15">
        <v>43061</v>
      </c>
      <c r="G130" s="2" t="str">
        <f>VLOOKUP(Tableau1[[#This Row],[Code de Cours Complet]],Octopus!$A$2:$A$151,1,0)</f>
        <v>602-SFQ-FD-65-01</v>
      </c>
      <c r="L130" s="19">
        <v>0</v>
      </c>
    </row>
    <row r="131" spans="1:12" x14ac:dyDescent="0.25">
      <c r="A131" s="9" t="s">
        <v>303</v>
      </c>
      <c r="B131" s="9" t="str">
        <f>MID(Tableau1[[#This Row],[Code de Cours Complet]],12,2)</f>
        <v>65</v>
      </c>
      <c r="C131" s="6" t="s">
        <v>304</v>
      </c>
      <c r="D131" s="7" t="s">
        <v>16</v>
      </c>
      <c r="E131" s="7" t="s">
        <v>194</v>
      </c>
      <c r="F131" s="15">
        <v>43544</v>
      </c>
      <c r="G131" s="2" t="str">
        <f>VLOOKUP(Tableau1[[#This Row],[Code de Cours Complet]],Octopus!$A$2:$A$151,1,0)</f>
        <v>602-SFR-FD-65-01</v>
      </c>
      <c r="L131" s="19">
        <v>0</v>
      </c>
    </row>
    <row r="132" spans="1:12" x14ac:dyDescent="0.25">
      <c r="A132" s="9" t="s">
        <v>305</v>
      </c>
      <c r="B132" s="9" t="str">
        <f>MID(Tableau1[[#This Row],[Code de Cours Complet]],12,2)</f>
        <v>65</v>
      </c>
      <c r="C132" s="6" t="s">
        <v>306</v>
      </c>
      <c r="D132" s="7" t="s">
        <v>16</v>
      </c>
      <c r="E132" s="7" t="s">
        <v>194</v>
      </c>
      <c r="F132" s="15">
        <v>42550</v>
      </c>
      <c r="G132" s="2" t="str">
        <f>VLOOKUP(Tableau1[[#This Row],[Code de Cours Complet]],Octopus!$A$2:$A$151,1,0)</f>
        <v>603-101-MQ-65-01</v>
      </c>
      <c r="L132" s="19">
        <v>0</v>
      </c>
    </row>
    <row r="133" spans="1:12" ht="30" x14ac:dyDescent="0.25">
      <c r="A133" s="9" t="s">
        <v>167</v>
      </c>
      <c r="B133" s="9" t="str">
        <f>MID(Tableau1[[#This Row],[Code de Cours Complet]],12,2)</f>
        <v>65</v>
      </c>
      <c r="C133" s="6" t="s">
        <v>168</v>
      </c>
      <c r="D133" s="7" t="s">
        <v>16</v>
      </c>
      <c r="E133" s="7" t="s">
        <v>13</v>
      </c>
      <c r="F133" s="15">
        <v>44368</v>
      </c>
      <c r="G133" s="2" t="str">
        <f>VLOOKUP(Tableau1[[#This Row],[Code de Cours Complet]],Octopus!$A$2:$A$151,1,0)</f>
        <v>603-102-MQ-65-03</v>
      </c>
      <c r="I133" s="19" t="s">
        <v>875</v>
      </c>
      <c r="J133" s="19" t="s">
        <v>873</v>
      </c>
      <c r="K133" s="19" t="s">
        <v>874</v>
      </c>
      <c r="L133" s="26">
        <v>1</v>
      </c>
    </row>
    <row r="134" spans="1:12" ht="30" x14ac:dyDescent="0.25">
      <c r="A134" s="9" t="s">
        <v>169</v>
      </c>
      <c r="B134" s="9" t="str">
        <f>MID(Tableau1[[#This Row],[Code de Cours Complet]],12,2)</f>
        <v>65</v>
      </c>
      <c r="C134" s="6" t="s">
        <v>170</v>
      </c>
      <c r="D134" s="7" t="s">
        <v>16</v>
      </c>
      <c r="E134" s="7" t="s">
        <v>13</v>
      </c>
      <c r="F134" s="15">
        <v>44368</v>
      </c>
      <c r="G134" s="2" t="str">
        <f>VLOOKUP(Tableau1[[#This Row],[Code de Cours Complet]],Octopus!$A$2:$A$151,1,0)</f>
        <v>603-103-MQ-65-03</v>
      </c>
      <c r="I134" s="19" t="s">
        <v>875</v>
      </c>
      <c r="J134" s="19" t="s">
        <v>873</v>
      </c>
      <c r="K134" s="19" t="s">
        <v>874</v>
      </c>
      <c r="L134" s="26">
        <v>1</v>
      </c>
    </row>
    <row r="135" spans="1:12" ht="30" x14ac:dyDescent="0.25">
      <c r="A135" s="9" t="s">
        <v>171</v>
      </c>
      <c r="B135" s="9" t="str">
        <f>MID(Tableau1[[#This Row],[Code de Cours Complet]],12,2)</f>
        <v>65</v>
      </c>
      <c r="C135" s="6" t="s">
        <v>172</v>
      </c>
      <c r="D135" s="7" t="s">
        <v>16</v>
      </c>
      <c r="E135" s="7" t="s">
        <v>13</v>
      </c>
      <c r="F135" s="15">
        <v>44376</v>
      </c>
      <c r="G135" s="2" t="str">
        <f>VLOOKUP(Tableau1[[#This Row],[Code de Cours Complet]],Octopus!$A$2:$A$151,1,0)</f>
        <v>603-EAP-FD-65-02</v>
      </c>
      <c r="I135" s="19" t="s">
        <v>875</v>
      </c>
      <c r="J135" s="19" t="s">
        <v>873</v>
      </c>
      <c r="K135" s="19" t="s">
        <v>874</v>
      </c>
      <c r="L135" s="26">
        <v>1</v>
      </c>
    </row>
    <row r="136" spans="1:12" ht="30" x14ac:dyDescent="0.25">
      <c r="A136" s="9" t="s">
        <v>307</v>
      </c>
      <c r="B136" s="9" t="str">
        <f>MID(Tableau1[[#This Row],[Code de Cours Complet]],12,2)</f>
        <v>60</v>
      </c>
      <c r="C136" s="6" t="s">
        <v>308</v>
      </c>
      <c r="D136" s="7" t="s">
        <v>22</v>
      </c>
      <c r="E136" s="7" t="s">
        <v>194</v>
      </c>
      <c r="F136" s="15">
        <v>43733</v>
      </c>
      <c r="G136" s="2" t="str">
        <f>VLOOKUP(Tableau1[[#This Row],[Code de Cours Complet]],Octopus!$A$2:$A$151,1,0)</f>
        <v>604-002-FD-60-01</v>
      </c>
      <c r="L136" s="19">
        <v>0</v>
      </c>
    </row>
    <row r="137" spans="1:12" x14ac:dyDescent="0.25">
      <c r="A137" s="9" t="s">
        <v>173</v>
      </c>
      <c r="B137" s="9" t="str">
        <f>MID(Tableau1[[#This Row],[Code de Cours Complet]],12,2)</f>
        <v>60</v>
      </c>
      <c r="C137" s="6" t="s">
        <v>174</v>
      </c>
      <c r="D137" s="7" t="s">
        <v>19</v>
      </c>
      <c r="E137" s="7" t="s">
        <v>13</v>
      </c>
      <c r="F137" s="15">
        <v>44378</v>
      </c>
      <c r="G137" s="2" t="str">
        <f>VLOOKUP(Tableau1[[#This Row],[Code de Cours Complet]],Octopus!$A$2:$A$151,1,0)</f>
        <v>604-100-MQ-60-02</v>
      </c>
      <c r="I137" s="19" t="s">
        <v>876</v>
      </c>
      <c r="J137" s="19" t="s">
        <v>879</v>
      </c>
      <c r="K137" s="19" t="s">
        <v>880</v>
      </c>
      <c r="L137" s="26">
        <v>1</v>
      </c>
    </row>
    <row r="138" spans="1:12" x14ac:dyDescent="0.25">
      <c r="A138" s="9" t="s">
        <v>175</v>
      </c>
      <c r="B138" s="9" t="str">
        <f>MID(Tableau1[[#This Row],[Code de Cours Complet]],12,2)</f>
        <v>60</v>
      </c>
      <c r="C138" s="6" t="s">
        <v>176</v>
      </c>
      <c r="D138" s="7" t="s">
        <v>19</v>
      </c>
      <c r="E138" s="7" t="s">
        <v>13</v>
      </c>
      <c r="F138" s="15">
        <v>44378</v>
      </c>
      <c r="G138" s="2" t="str">
        <f>VLOOKUP(Tableau1[[#This Row],[Code de Cours Complet]],Octopus!$A$2:$A$151,1,0)</f>
        <v>604-101-MQ-60-02</v>
      </c>
      <c r="I138" s="19" t="s">
        <v>876</v>
      </c>
      <c r="J138" s="19" t="s">
        <v>879</v>
      </c>
      <c r="K138" s="19" t="s">
        <v>880</v>
      </c>
      <c r="L138" s="26">
        <v>1</v>
      </c>
    </row>
    <row r="139" spans="1:12" x14ac:dyDescent="0.25">
      <c r="A139" s="9" t="s">
        <v>177</v>
      </c>
      <c r="B139" s="9" t="str">
        <f>MID(Tableau1[[#This Row],[Code de Cours Complet]],12,2)</f>
        <v>60</v>
      </c>
      <c r="C139" s="6" t="s">
        <v>178</v>
      </c>
      <c r="D139" s="7" t="s">
        <v>19</v>
      </c>
      <c r="E139" s="7" t="s">
        <v>13</v>
      </c>
      <c r="F139" s="15">
        <v>44378</v>
      </c>
      <c r="G139" s="2" t="str">
        <f>VLOOKUP(Tableau1[[#This Row],[Code de Cours Complet]],Octopus!$A$2:$A$151,1,0)</f>
        <v>604-102-MQ-60-04</v>
      </c>
      <c r="I139" s="19" t="s">
        <v>876</v>
      </c>
      <c r="J139" s="19" t="s">
        <v>879</v>
      </c>
      <c r="K139" s="19" t="s">
        <v>880</v>
      </c>
      <c r="L139" s="26">
        <v>1</v>
      </c>
    </row>
    <row r="140" spans="1:12" x14ac:dyDescent="0.25">
      <c r="A140" s="9" t="s">
        <v>179</v>
      </c>
      <c r="B140" s="9" t="str">
        <f>MID(Tableau1[[#This Row],[Code de Cours Complet]],12,2)</f>
        <v>60</v>
      </c>
      <c r="C140" s="6" t="s">
        <v>180</v>
      </c>
      <c r="D140" s="7" t="s">
        <v>19</v>
      </c>
      <c r="E140" s="7" t="s">
        <v>13</v>
      </c>
      <c r="F140" s="15">
        <v>44386</v>
      </c>
      <c r="G140" s="2" t="str">
        <f>VLOOKUP(Tableau1[[#This Row],[Code de Cours Complet]],Octopus!$A$2:$A$151,1,0)</f>
        <v>604-103-MQ-60-02</v>
      </c>
      <c r="I140" s="19" t="s">
        <v>876</v>
      </c>
      <c r="J140" s="19" t="s">
        <v>879</v>
      </c>
      <c r="K140" s="19" t="s">
        <v>880</v>
      </c>
      <c r="L140" s="26">
        <v>1</v>
      </c>
    </row>
    <row r="141" spans="1:12" x14ac:dyDescent="0.25">
      <c r="A141" s="9" t="s">
        <v>181</v>
      </c>
      <c r="B141" s="9" t="str">
        <f>MID(Tableau1[[#This Row],[Code de Cours Complet]],12,2)</f>
        <v>60</v>
      </c>
      <c r="C141" s="6" t="s">
        <v>182</v>
      </c>
      <c r="D141" s="7" t="s">
        <v>36</v>
      </c>
      <c r="E141" s="7" t="s">
        <v>13</v>
      </c>
      <c r="F141" s="15">
        <v>44386</v>
      </c>
      <c r="G141" s="2" t="str">
        <f>VLOOKUP(Tableau1[[#This Row],[Code de Cours Complet]],Octopus!$A$2:$A$151,1,0)</f>
        <v>604-303-FD-60-02</v>
      </c>
      <c r="I141" s="19" t="s">
        <v>876</v>
      </c>
      <c r="J141" s="19" t="s">
        <v>879</v>
      </c>
      <c r="K141" s="19" t="s">
        <v>880</v>
      </c>
      <c r="L141" s="26">
        <v>1</v>
      </c>
    </row>
    <row r="142" spans="1:12" x14ac:dyDescent="0.25">
      <c r="A142" s="9" t="s">
        <v>183</v>
      </c>
      <c r="B142" s="9" t="str">
        <f>MID(Tableau1[[#This Row],[Code de Cours Complet]],12,2)</f>
        <v>60</v>
      </c>
      <c r="C142" s="6" t="s">
        <v>184</v>
      </c>
      <c r="D142" s="7" t="s">
        <v>19</v>
      </c>
      <c r="E142" s="7" t="s">
        <v>13</v>
      </c>
      <c r="F142" s="15">
        <v>44386</v>
      </c>
      <c r="G142" s="2" t="str">
        <f>VLOOKUP(Tableau1[[#This Row],[Code de Cours Complet]],Octopus!$A$2:$A$151,1,0)</f>
        <v>604-SAP-FD-60-02</v>
      </c>
      <c r="I142" s="19" t="s">
        <v>876</v>
      </c>
      <c r="J142" s="19" t="s">
        <v>879</v>
      </c>
      <c r="K142" s="19" t="s">
        <v>880</v>
      </c>
      <c r="L142" s="26">
        <v>1</v>
      </c>
    </row>
    <row r="143" spans="1:12" x14ac:dyDescent="0.25">
      <c r="A143" s="9" t="s">
        <v>185</v>
      </c>
      <c r="B143" s="9" t="str">
        <f>MID(Tableau1[[#This Row],[Code de Cours Complet]],12,2)</f>
        <v>60</v>
      </c>
      <c r="C143" s="6" t="s">
        <v>186</v>
      </c>
      <c r="D143" s="7" t="s">
        <v>19</v>
      </c>
      <c r="E143" s="7" t="s">
        <v>13</v>
      </c>
      <c r="F143" s="15">
        <v>44392</v>
      </c>
      <c r="G143" s="2" t="str">
        <f>VLOOKUP(Tableau1[[#This Row],[Code de Cours Complet]],Octopus!$A$2:$A$151,1,0)</f>
        <v>604-SAQ-FD-60-02</v>
      </c>
      <c r="I143" s="19" t="s">
        <v>876</v>
      </c>
      <c r="J143" s="19" t="s">
        <v>879</v>
      </c>
      <c r="K143" s="19" t="s">
        <v>880</v>
      </c>
      <c r="L143" s="26">
        <v>1</v>
      </c>
    </row>
    <row r="144" spans="1:12" x14ac:dyDescent="0.25">
      <c r="A144" s="9" t="s">
        <v>187</v>
      </c>
      <c r="B144" s="9" t="str">
        <f>MID(Tableau1[[#This Row],[Code de Cours Complet]],12,2)</f>
        <v>60</v>
      </c>
      <c r="C144" s="6" t="s">
        <v>188</v>
      </c>
      <c r="D144" s="7" t="s">
        <v>19</v>
      </c>
      <c r="E144" s="7" t="s">
        <v>13</v>
      </c>
      <c r="F144" s="15">
        <v>44400</v>
      </c>
      <c r="G144" s="2" t="str">
        <f>VLOOKUP(Tableau1[[#This Row],[Code de Cours Complet]],Octopus!$A$2:$A$151,1,0)</f>
        <v>604-SAR-FD-60-02</v>
      </c>
      <c r="I144" s="19" t="s">
        <v>876</v>
      </c>
      <c r="J144" s="19" t="s">
        <v>879</v>
      </c>
      <c r="K144" s="19" t="s">
        <v>880</v>
      </c>
      <c r="L144" s="26">
        <v>1</v>
      </c>
    </row>
    <row r="145" spans="1:12" x14ac:dyDescent="0.25">
      <c r="A145" s="9" t="s">
        <v>189</v>
      </c>
      <c r="B145" s="9" t="str">
        <f>MID(Tableau1[[#This Row],[Code de Cours Complet]],12,2)</f>
        <v>60</v>
      </c>
      <c r="C145" s="6" t="s">
        <v>190</v>
      </c>
      <c r="D145" s="7" t="s">
        <v>12</v>
      </c>
      <c r="E145" s="7" t="s">
        <v>13</v>
      </c>
      <c r="F145" s="15">
        <v>43119</v>
      </c>
      <c r="G145" s="2" t="str">
        <f>VLOOKUP(Tableau1[[#This Row],[Code de Cours Complet]],Octopus!$A$2:$A$151,1,0)</f>
        <v>607-FPF-03-60-02</v>
      </c>
      <c r="I145" s="19" t="s">
        <v>876</v>
      </c>
      <c r="J145" s="19" t="s">
        <v>879</v>
      </c>
      <c r="K145" s="19" t="s">
        <v>880</v>
      </c>
      <c r="L145" s="26">
        <v>1</v>
      </c>
    </row>
    <row r="146" spans="1:12" x14ac:dyDescent="0.25">
      <c r="A146" s="9" t="s">
        <v>309</v>
      </c>
      <c r="B146" s="9" t="str">
        <f>MID(Tableau1[[#This Row],[Code de Cours Complet]],12,2)</f>
        <v>60</v>
      </c>
      <c r="C146" s="6" t="s">
        <v>310</v>
      </c>
      <c r="D146" s="7" t="s">
        <v>12</v>
      </c>
      <c r="E146" s="7" t="s">
        <v>194</v>
      </c>
      <c r="F146" s="15">
        <v>43495</v>
      </c>
      <c r="G146" s="2" t="str">
        <f>VLOOKUP(Tableau1[[#This Row],[Code de Cours Complet]],Octopus!$A$2:$A$151,1,0)</f>
        <v>607-FPG-03-60-01</v>
      </c>
      <c r="L146" s="19">
        <v>0</v>
      </c>
    </row>
    <row r="147" spans="1:12" x14ac:dyDescent="0.25">
      <c r="A147" s="9" t="s">
        <v>311</v>
      </c>
      <c r="B147" s="9" t="str">
        <f>MID(Tableau1[[#This Row],[Code de Cours Complet]],12,2)</f>
        <v>60</v>
      </c>
      <c r="C147" s="6" t="s">
        <v>312</v>
      </c>
      <c r="D147" s="7" t="s">
        <v>12</v>
      </c>
      <c r="E147" s="7" t="s">
        <v>194</v>
      </c>
      <c r="F147" s="15">
        <v>43528</v>
      </c>
      <c r="G147" s="2" t="str">
        <f>VLOOKUP(Tableau1[[#This Row],[Code de Cours Complet]],Octopus!$A$2:$A$151,1,0)</f>
        <v>607-FPH-03-60-01</v>
      </c>
      <c r="L147" s="19">
        <v>0</v>
      </c>
    </row>
    <row r="148" spans="1:12" x14ac:dyDescent="0.25">
      <c r="A148" s="9" t="s">
        <v>313</v>
      </c>
      <c r="B148" s="9" t="str">
        <f>MID(Tableau1[[#This Row],[Code de Cours Complet]],12,2)</f>
        <v>60</v>
      </c>
      <c r="C148" s="6" t="s">
        <v>314</v>
      </c>
      <c r="D148" s="7" t="s">
        <v>12</v>
      </c>
      <c r="E148" s="7" t="s">
        <v>194</v>
      </c>
      <c r="F148" s="15">
        <v>43549</v>
      </c>
      <c r="G148" s="2" t="str">
        <f>VLOOKUP(Tableau1[[#This Row],[Code de Cours Complet]],Octopus!$A$2:$A$151,1,0)</f>
        <v>608-FPF-03-60-01</v>
      </c>
      <c r="L148" s="19">
        <v>0</v>
      </c>
    </row>
    <row r="149" spans="1:12" x14ac:dyDescent="0.25">
      <c r="A149" s="9" t="s">
        <v>315</v>
      </c>
      <c r="B149" s="9" t="str">
        <f>MID(Tableau1[[#This Row],[Code de Cours Complet]],12,2)</f>
        <v>60</v>
      </c>
      <c r="C149" s="6" t="s">
        <v>316</v>
      </c>
      <c r="D149" s="7" t="s">
        <v>12</v>
      </c>
      <c r="E149" s="7" t="s">
        <v>194</v>
      </c>
      <c r="F149" s="15">
        <v>43651</v>
      </c>
      <c r="G149" s="2" t="str">
        <f>VLOOKUP(Tableau1[[#This Row],[Code de Cours Complet]],Octopus!$A$2:$A$151,1,0)</f>
        <v>608-FPG-03-60-01</v>
      </c>
      <c r="L149" s="19">
        <v>0</v>
      </c>
    </row>
    <row r="150" spans="1:12" x14ac:dyDescent="0.25">
      <c r="A150" s="9" t="s">
        <v>317</v>
      </c>
      <c r="B150" s="9" t="str">
        <f>MID(Tableau1[[#This Row],[Code de Cours Complet]],12,2)</f>
        <v>10</v>
      </c>
      <c r="C150" s="6" t="s">
        <v>318</v>
      </c>
      <c r="D150" s="7" t="s">
        <v>319</v>
      </c>
      <c r="E150" s="7" t="s">
        <v>226</v>
      </c>
      <c r="F150" s="15">
        <v>37203</v>
      </c>
      <c r="G150" s="2" t="str">
        <f>VLOOKUP(Tableau1[[#This Row],[Code de Cours Complet]],Octopus!$A$2:$A$151,1,0)</f>
        <v>836-CEC-FD-10-01</v>
      </c>
      <c r="H150" s="19" t="s">
        <v>892</v>
      </c>
      <c r="L150" s="19">
        <v>0</v>
      </c>
    </row>
    <row r="151" spans="1:12" ht="105" x14ac:dyDescent="0.25">
      <c r="A151" s="9" t="s">
        <v>320</v>
      </c>
      <c r="B151" s="9" t="str">
        <f>MID(Tableau1[[#This Row],[Code de Cours Complet]],12,2)</f>
        <v>60</v>
      </c>
      <c r="C151" s="6" t="s">
        <v>321</v>
      </c>
      <c r="D151" s="7" t="s">
        <v>319</v>
      </c>
      <c r="E151" s="25" t="s">
        <v>322</v>
      </c>
      <c r="F151" s="15">
        <v>43563</v>
      </c>
      <c r="G151" s="2" t="str">
        <f>VLOOKUP(Tableau1[[#This Row],[Code de Cours Complet]],Octopus!$A$2:$A$151,1,0)</f>
        <v>861-EUF-FD-60-01</v>
      </c>
      <c r="H151" s="21" t="s">
        <v>901</v>
      </c>
      <c r="L151" s="19">
        <v>0</v>
      </c>
    </row>
  </sheetData>
  <phoneticPr fontId="4" type="noConversion"/>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FEE7C4-183F-4978-A13E-0B0B73EBB17B}">
  <dimension ref="A1:P151"/>
  <sheetViews>
    <sheetView workbookViewId="0">
      <selection activeCell="H4" sqref="H4"/>
    </sheetView>
  </sheetViews>
  <sheetFormatPr baseColWidth="10" defaultRowHeight="15" x14ac:dyDescent="0.25"/>
  <cols>
    <col min="1" max="1" width="17.140625" bestFit="1" customWidth="1"/>
    <col min="2" max="2" width="19.140625" customWidth="1"/>
  </cols>
  <sheetData>
    <row r="1" spans="1:16" x14ac:dyDescent="0.25">
      <c r="A1" t="s">
        <v>862</v>
      </c>
      <c r="B1" s="13" t="s">
        <v>323</v>
      </c>
      <c r="C1" s="13" t="s">
        <v>324</v>
      </c>
      <c r="D1" s="13" t="s">
        <v>325</v>
      </c>
      <c r="E1" s="13" t="s">
        <v>326</v>
      </c>
      <c r="F1" s="13" t="s">
        <v>327</v>
      </c>
      <c r="G1" s="13" t="s">
        <v>328</v>
      </c>
      <c r="H1" s="13" t="s">
        <v>329</v>
      </c>
      <c r="I1" s="13" t="s">
        <v>330</v>
      </c>
      <c r="J1" s="13" t="s">
        <v>331</v>
      </c>
      <c r="K1" s="13" t="s">
        <v>332</v>
      </c>
      <c r="L1" s="13" t="s">
        <v>333</v>
      </c>
      <c r="M1" s="13" t="s">
        <v>334</v>
      </c>
      <c r="N1" s="13" t="s">
        <v>335</v>
      </c>
      <c r="O1" s="13" t="s">
        <v>336</v>
      </c>
      <c r="P1" s="13" t="s">
        <v>337</v>
      </c>
    </row>
    <row r="2" spans="1:16" x14ac:dyDescent="0.25">
      <c r="A2" t="str">
        <f t="shared" ref="A2:A33" si="0">_xlfn.CONCAT(LEFT(B2,10),"-",C2,"-0",D2)</f>
        <v>101-901-RE-60-03</v>
      </c>
      <c r="B2" s="14" t="s">
        <v>575</v>
      </c>
      <c r="C2" s="14" t="s">
        <v>351</v>
      </c>
      <c r="D2" s="14" t="s">
        <v>346</v>
      </c>
      <c r="E2" s="14" t="s">
        <v>576</v>
      </c>
      <c r="F2" s="14" t="s">
        <v>368</v>
      </c>
      <c r="G2" s="14" t="s">
        <v>577</v>
      </c>
      <c r="H2" s="14" t="s">
        <v>578</v>
      </c>
      <c r="I2" s="14" t="s">
        <v>579</v>
      </c>
      <c r="J2" s="14" t="s">
        <v>520</v>
      </c>
      <c r="K2" s="14" t="s">
        <v>344</v>
      </c>
      <c r="L2" s="14" t="s">
        <v>344</v>
      </c>
      <c r="M2" s="14" t="s">
        <v>362</v>
      </c>
      <c r="N2" s="14" t="s">
        <v>347</v>
      </c>
      <c r="O2" s="14" t="s">
        <v>387</v>
      </c>
      <c r="P2" s="14" t="s">
        <v>580</v>
      </c>
    </row>
    <row r="3" spans="1:16" x14ac:dyDescent="0.25">
      <c r="A3" t="str">
        <f t="shared" si="0"/>
        <v>101-901-RE-65-01</v>
      </c>
      <c r="B3" s="14" t="s">
        <v>707</v>
      </c>
      <c r="C3" s="14" t="s">
        <v>339</v>
      </c>
      <c r="D3" s="14" t="s">
        <v>352</v>
      </c>
      <c r="E3" s="14" t="s">
        <v>193</v>
      </c>
      <c r="F3" s="14" t="s">
        <v>368</v>
      </c>
      <c r="G3" s="14" t="s">
        <v>708</v>
      </c>
      <c r="H3" s="14" t="s">
        <v>709</v>
      </c>
      <c r="I3" s="14" t="s">
        <v>579</v>
      </c>
      <c r="J3" s="14" t="s">
        <v>710</v>
      </c>
      <c r="K3" s="14" t="s">
        <v>344</v>
      </c>
      <c r="L3" s="14" t="s">
        <v>344</v>
      </c>
      <c r="M3" s="14" t="s">
        <v>362</v>
      </c>
      <c r="N3" s="14" t="s">
        <v>373</v>
      </c>
      <c r="O3" s="14" t="s">
        <v>387</v>
      </c>
      <c r="P3" s="14" t="s">
        <v>580</v>
      </c>
    </row>
    <row r="4" spans="1:16" x14ac:dyDescent="0.25">
      <c r="A4" t="str">
        <f t="shared" si="0"/>
        <v>101-SH1-RE-60-01</v>
      </c>
      <c r="B4" s="14" t="s">
        <v>403</v>
      </c>
      <c r="C4" s="14" t="s">
        <v>351</v>
      </c>
      <c r="D4" s="14" t="s">
        <v>352</v>
      </c>
      <c r="E4" s="14" t="s">
        <v>5</v>
      </c>
      <c r="F4" s="14" t="s">
        <v>353</v>
      </c>
      <c r="G4" s="14" t="s">
        <v>404</v>
      </c>
      <c r="H4" s="14" t="s">
        <v>404</v>
      </c>
      <c r="I4" s="14" t="s">
        <v>343</v>
      </c>
      <c r="J4" s="14" t="s">
        <v>343</v>
      </c>
      <c r="K4" s="14" t="s">
        <v>344</v>
      </c>
      <c r="L4" s="14" t="s">
        <v>344</v>
      </c>
      <c r="M4" s="14" t="s">
        <v>346</v>
      </c>
      <c r="N4" s="14" t="s">
        <v>347</v>
      </c>
      <c r="O4" s="14" t="s">
        <v>405</v>
      </c>
      <c r="P4" s="14" t="s">
        <v>406</v>
      </c>
    </row>
    <row r="5" spans="1:16" x14ac:dyDescent="0.25">
      <c r="A5" t="str">
        <f t="shared" si="0"/>
        <v>105-FPF-03-60-02</v>
      </c>
      <c r="B5" s="14" t="s">
        <v>534</v>
      </c>
      <c r="C5" s="14" t="s">
        <v>351</v>
      </c>
      <c r="D5" s="14" t="s">
        <v>340</v>
      </c>
      <c r="E5" s="14" t="s">
        <v>535</v>
      </c>
      <c r="F5" s="14" t="s">
        <v>420</v>
      </c>
      <c r="G5" s="14" t="s">
        <v>536</v>
      </c>
      <c r="H5" s="14" t="s">
        <v>537</v>
      </c>
      <c r="I5" s="14" t="s">
        <v>343</v>
      </c>
      <c r="J5" s="14" t="s">
        <v>391</v>
      </c>
      <c r="K5" s="14" t="s">
        <v>344</v>
      </c>
      <c r="L5" s="14" t="s">
        <v>344</v>
      </c>
      <c r="M5" s="14" t="s">
        <v>372</v>
      </c>
      <c r="N5" s="14" t="s">
        <v>373</v>
      </c>
      <c r="O5" s="14" t="s">
        <v>398</v>
      </c>
      <c r="P5" s="14" t="s">
        <v>538</v>
      </c>
    </row>
    <row r="6" spans="1:16" x14ac:dyDescent="0.25">
      <c r="A6" t="str">
        <f t="shared" si="0"/>
        <v>109-101-MQ-60-04</v>
      </c>
      <c r="B6" s="14" t="s">
        <v>415</v>
      </c>
      <c r="C6" s="14" t="s">
        <v>351</v>
      </c>
      <c r="D6" s="14" t="s">
        <v>362</v>
      </c>
      <c r="E6" s="14" t="s">
        <v>196</v>
      </c>
      <c r="F6" s="14" t="s">
        <v>19</v>
      </c>
      <c r="G6" s="14" t="s">
        <v>341</v>
      </c>
      <c r="H6" s="14" t="s">
        <v>341</v>
      </c>
      <c r="I6" s="14" t="s">
        <v>416</v>
      </c>
      <c r="J6" s="14" t="s">
        <v>382</v>
      </c>
      <c r="K6" s="14" t="s">
        <v>382</v>
      </c>
      <c r="L6" s="14" t="s">
        <v>345</v>
      </c>
      <c r="M6" s="14" t="s">
        <v>417</v>
      </c>
      <c r="N6" s="14" t="s">
        <v>347</v>
      </c>
      <c r="O6" s="14" t="s">
        <v>348</v>
      </c>
      <c r="P6" s="14" t="s">
        <v>349</v>
      </c>
    </row>
    <row r="7" spans="1:16" x14ac:dyDescent="0.25">
      <c r="A7" t="str">
        <f t="shared" si="0"/>
        <v>109-101-MQ-65-02</v>
      </c>
      <c r="B7" s="14" t="s">
        <v>338</v>
      </c>
      <c r="C7" s="14" t="s">
        <v>339</v>
      </c>
      <c r="D7" s="14" t="s">
        <v>340</v>
      </c>
      <c r="E7" s="14" t="s">
        <v>15</v>
      </c>
      <c r="F7" s="14" t="s">
        <v>19</v>
      </c>
      <c r="G7" s="14" t="s">
        <v>341</v>
      </c>
      <c r="H7" s="14" t="s">
        <v>342</v>
      </c>
      <c r="I7" s="14" t="s">
        <v>343</v>
      </c>
      <c r="J7" s="14" t="s">
        <v>344</v>
      </c>
      <c r="K7" s="14" t="s">
        <v>343</v>
      </c>
      <c r="L7" s="14" t="s">
        <v>345</v>
      </c>
      <c r="M7" s="14" t="s">
        <v>346</v>
      </c>
      <c r="N7" s="14" t="s">
        <v>347</v>
      </c>
      <c r="O7" s="14" t="s">
        <v>348</v>
      </c>
      <c r="P7" s="14" t="s">
        <v>349</v>
      </c>
    </row>
    <row r="8" spans="1:16" x14ac:dyDescent="0.25">
      <c r="A8" t="str">
        <f t="shared" si="0"/>
        <v>109-103-MQ-60-04</v>
      </c>
      <c r="B8" s="14" t="s">
        <v>418</v>
      </c>
      <c r="C8" s="14" t="s">
        <v>351</v>
      </c>
      <c r="D8" s="14" t="s">
        <v>362</v>
      </c>
      <c r="E8" s="14" t="s">
        <v>18</v>
      </c>
      <c r="F8" s="14" t="s">
        <v>19</v>
      </c>
      <c r="G8" s="14" t="s">
        <v>412</v>
      </c>
      <c r="H8" s="14" t="s">
        <v>412</v>
      </c>
      <c r="I8" s="14" t="s">
        <v>343</v>
      </c>
      <c r="J8" s="14" t="s">
        <v>344</v>
      </c>
      <c r="K8" s="14" t="s">
        <v>343</v>
      </c>
      <c r="L8" s="14" t="s">
        <v>345</v>
      </c>
      <c r="M8" s="14" t="s">
        <v>346</v>
      </c>
      <c r="N8" s="14" t="s">
        <v>347</v>
      </c>
      <c r="O8" s="14" t="s">
        <v>348</v>
      </c>
      <c r="P8" s="14" t="s">
        <v>414</v>
      </c>
    </row>
    <row r="9" spans="1:16" x14ac:dyDescent="0.25">
      <c r="A9" t="str">
        <f t="shared" si="0"/>
        <v>109-103-MQ-65-04</v>
      </c>
      <c r="B9" s="14" t="s">
        <v>411</v>
      </c>
      <c r="C9" s="14" t="s">
        <v>339</v>
      </c>
      <c r="D9" s="14" t="s">
        <v>362</v>
      </c>
      <c r="E9" s="14" t="s">
        <v>199</v>
      </c>
      <c r="F9" s="14" t="s">
        <v>19</v>
      </c>
      <c r="G9" s="14" t="s">
        <v>412</v>
      </c>
      <c r="H9" s="14" t="s">
        <v>413</v>
      </c>
      <c r="I9" s="14" t="s">
        <v>343</v>
      </c>
      <c r="J9" s="14" t="s">
        <v>344</v>
      </c>
      <c r="K9" s="14" t="s">
        <v>343</v>
      </c>
      <c r="L9" s="14" t="s">
        <v>344</v>
      </c>
      <c r="M9" s="14" t="s">
        <v>346</v>
      </c>
      <c r="N9" s="14" t="s">
        <v>347</v>
      </c>
      <c r="O9" s="14" t="s">
        <v>348</v>
      </c>
      <c r="P9" s="14" t="s">
        <v>414</v>
      </c>
    </row>
    <row r="10" spans="1:16" x14ac:dyDescent="0.25">
      <c r="A10" t="str">
        <f t="shared" si="0"/>
        <v>201-015-FD-70-02</v>
      </c>
      <c r="B10" s="14" t="s">
        <v>539</v>
      </c>
      <c r="C10" s="14" t="s">
        <v>367</v>
      </c>
      <c r="D10" s="14" t="s">
        <v>340</v>
      </c>
      <c r="E10" s="14" t="s">
        <v>21</v>
      </c>
      <c r="F10" s="14" t="s">
        <v>22</v>
      </c>
      <c r="G10" s="14" t="s">
        <v>540</v>
      </c>
      <c r="H10" s="14" t="s">
        <v>537</v>
      </c>
      <c r="I10" s="14" t="s">
        <v>343</v>
      </c>
      <c r="J10" s="14" t="s">
        <v>391</v>
      </c>
      <c r="K10" s="14" t="s">
        <v>344</v>
      </c>
      <c r="L10" s="14" t="s">
        <v>344</v>
      </c>
      <c r="M10" s="14" t="s">
        <v>362</v>
      </c>
      <c r="N10" s="14" t="s">
        <v>347</v>
      </c>
      <c r="O10" s="14" t="s">
        <v>541</v>
      </c>
      <c r="P10" s="14" t="s">
        <v>542</v>
      </c>
    </row>
    <row r="11" spans="1:16" x14ac:dyDescent="0.25">
      <c r="A11" t="str">
        <f t="shared" si="0"/>
        <v>201-103-RE-10-04</v>
      </c>
      <c r="B11" s="14" t="s">
        <v>498</v>
      </c>
      <c r="C11" s="14" t="s">
        <v>499</v>
      </c>
      <c r="D11" s="14" t="s">
        <v>362</v>
      </c>
      <c r="E11" s="14" t="s">
        <v>24</v>
      </c>
      <c r="F11" s="14" t="s">
        <v>368</v>
      </c>
      <c r="G11" s="14" t="s">
        <v>358</v>
      </c>
      <c r="H11" s="14" t="s">
        <v>500</v>
      </c>
      <c r="I11" s="14" t="s">
        <v>360</v>
      </c>
      <c r="J11" s="14" t="s">
        <v>361</v>
      </c>
      <c r="K11" s="14" t="s">
        <v>344</v>
      </c>
      <c r="L11" s="14" t="s">
        <v>344</v>
      </c>
      <c r="M11" s="14" t="s">
        <v>362</v>
      </c>
      <c r="N11" s="14" t="s">
        <v>363</v>
      </c>
      <c r="O11" s="14" t="s">
        <v>364</v>
      </c>
      <c r="P11" s="14" t="s">
        <v>501</v>
      </c>
    </row>
    <row r="12" spans="1:16" x14ac:dyDescent="0.25">
      <c r="A12" t="str">
        <f t="shared" si="0"/>
        <v>201-103-RE-75-01</v>
      </c>
      <c r="B12" s="14" t="s">
        <v>744</v>
      </c>
      <c r="C12" s="14" t="s">
        <v>376</v>
      </c>
      <c r="D12" s="14" t="s">
        <v>352</v>
      </c>
      <c r="E12" s="14" t="s">
        <v>201</v>
      </c>
      <c r="F12" s="14" t="s">
        <v>368</v>
      </c>
      <c r="G12" s="14" t="s">
        <v>745</v>
      </c>
      <c r="H12" s="14" t="s">
        <v>745</v>
      </c>
      <c r="I12" s="14" t="s">
        <v>343</v>
      </c>
      <c r="J12" s="14" t="s">
        <v>391</v>
      </c>
      <c r="K12" s="14" t="s">
        <v>344</v>
      </c>
      <c r="L12" s="14" t="s">
        <v>344</v>
      </c>
      <c r="M12" s="14" t="s">
        <v>362</v>
      </c>
      <c r="N12" s="14" t="s">
        <v>347</v>
      </c>
      <c r="O12" s="14" t="s">
        <v>364</v>
      </c>
      <c r="P12" s="14" t="s">
        <v>501</v>
      </c>
    </row>
    <row r="13" spans="1:16" x14ac:dyDescent="0.25">
      <c r="A13" t="str">
        <f t="shared" si="0"/>
        <v>201-105-RE-70-02</v>
      </c>
      <c r="B13" s="14" t="s">
        <v>596</v>
      </c>
      <c r="C13" s="14" t="s">
        <v>367</v>
      </c>
      <c r="D13" s="14" t="s">
        <v>340</v>
      </c>
      <c r="E13" s="14" t="s">
        <v>26</v>
      </c>
      <c r="F13" s="14" t="s">
        <v>368</v>
      </c>
      <c r="G13" s="14" t="s">
        <v>597</v>
      </c>
      <c r="H13" s="14" t="s">
        <v>598</v>
      </c>
      <c r="I13" s="14" t="s">
        <v>343</v>
      </c>
      <c r="J13" s="14" t="s">
        <v>391</v>
      </c>
      <c r="K13" s="14" t="s">
        <v>344</v>
      </c>
      <c r="L13" s="14" t="s">
        <v>344</v>
      </c>
      <c r="M13" s="14" t="s">
        <v>362</v>
      </c>
      <c r="N13" s="14" t="s">
        <v>363</v>
      </c>
      <c r="O13" s="14" t="s">
        <v>364</v>
      </c>
      <c r="P13" s="14" t="s">
        <v>599</v>
      </c>
    </row>
    <row r="14" spans="1:16" x14ac:dyDescent="0.25">
      <c r="A14" t="str">
        <f t="shared" si="0"/>
        <v>201-105-RE-75-02</v>
      </c>
      <c r="B14" s="14" t="s">
        <v>790</v>
      </c>
      <c r="C14" s="14" t="s">
        <v>376</v>
      </c>
      <c r="D14" s="14" t="s">
        <v>340</v>
      </c>
      <c r="E14" s="14" t="s">
        <v>203</v>
      </c>
      <c r="F14" s="14" t="s">
        <v>368</v>
      </c>
      <c r="G14" s="14" t="s">
        <v>791</v>
      </c>
      <c r="H14" s="14" t="s">
        <v>792</v>
      </c>
      <c r="I14" s="14" t="s">
        <v>444</v>
      </c>
      <c r="J14" s="14" t="s">
        <v>361</v>
      </c>
      <c r="K14" s="14" t="s">
        <v>344</v>
      </c>
      <c r="L14" s="14" t="s">
        <v>344</v>
      </c>
      <c r="M14" s="14" t="s">
        <v>362</v>
      </c>
      <c r="N14" s="14" t="s">
        <v>373</v>
      </c>
      <c r="O14" s="14" t="s">
        <v>364</v>
      </c>
      <c r="P14" s="14" t="s">
        <v>599</v>
      </c>
    </row>
    <row r="15" spans="1:16" x14ac:dyDescent="0.25">
      <c r="A15" t="str">
        <f t="shared" si="0"/>
        <v>201-203-RE-10-03</v>
      </c>
      <c r="B15" s="14" t="s">
        <v>502</v>
      </c>
      <c r="C15" s="14" t="s">
        <v>499</v>
      </c>
      <c r="D15" s="14" t="s">
        <v>346</v>
      </c>
      <c r="E15" s="14" t="s">
        <v>28</v>
      </c>
      <c r="F15" s="14" t="s">
        <v>368</v>
      </c>
      <c r="G15" s="14" t="s">
        <v>503</v>
      </c>
      <c r="H15" s="14" t="s">
        <v>500</v>
      </c>
      <c r="I15" s="14" t="s">
        <v>360</v>
      </c>
      <c r="J15" s="14" t="s">
        <v>504</v>
      </c>
      <c r="K15" s="14" t="s">
        <v>344</v>
      </c>
      <c r="L15" s="14" t="s">
        <v>344</v>
      </c>
      <c r="M15" s="14" t="s">
        <v>362</v>
      </c>
      <c r="N15" s="14" t="s">
        <v>373</v>
      </c>
      <c r="O15" s="14" t="s">
        <v>364</v>
      </c>
      <c r="P15" s="14" t="s">
        <v>505</v>
      </c>
    </row>
    <row r="16" spans="1:16" x14ac:dyDescent="0.25">
      <c r="A16" t="str">
        <f t="shared" si="0"/>
        <v>201-301-RE-60-02</v>
      </c>
      <c r="B16" s="14" t="s">
        <v>653</v>
      </c>
      <c r="C16" s="14" t="s">
        <v>351</v>
      </c>
      <c r="D16" s="14" t="s">
        <v>340</v>
      </c>
      <c r="E16" s="14" t="s">
        <v>30</v>
      </c>
      <c r="F16" s="14" t="s">
        <v>368</v>
      </c>
      <c r="G16" s="14" t="s">
        <v>654</v>
      </c>
      <c r="H16" s="14" t="s">
        <v>655</v>
      </c>
      <c r="I16" s="14" t="s">
        <v>343</v>
      </c>
      <c r="J16" s="14" t="s">
        <v>391</v>
      </c>
      <c r="K16" s="14" t="s">
        <v>344</v>
      </c>
      <c r="L16" s="14" t="s">
        <v>344</v>
      </c>
      <c r="M16" s="14" t="s">
        <v>362</v>
      </c>
      <c r="N16" s="14" t="s">
        <v>347</v>
      </c>
      <c r="O16" s="14" t="s">
        <v>387</v>
      </c>
      <c r="P16" s="14" t="s">
        <v>656</v>
      </c>
    </row>
    <row r="17" spans="1:16" x14ac:dyDescent="0.25">
      <c r="A17" t="str">
        <f t="shared" si="0"/>
        <v>201-301-RE-65-01</v>
      </c>
      <c r="B17" s="14" t="s">
        <v>804</v>
      </c>
      <c r="C17" s="14" t="s">
        <v>339</v>
      </c>
      <c r="D17" s="14" t="s">
        <v>352</v>
      </c>
      <c r="E17" s="14" t="s">
        <v>205</v>
      </c>
      <c r="F17" s="14" t="s">
        <v>368</v>
      </c>
      <c r="G17" s="14" t="s">
        <v>805</v>
      </c>
      <c r="H17" s="14" t="s">
        <v>805</v>
      </c>
      <c r="I17" s="14" t="s">
        <v>343</v>
      </c>
      <c r="J17" s="14" t="s">
        <v>391</v>
      </c>
      <c r="K17" s="14" t="s">
        <v>344</v>
      </c>
      <c r="L17" s="14" t="s">
        <v>344</v>
      </c>
      <c r="M17" s="14" t="s">
        <v>362</v>
      </c>
      <c r="N17" s="14" t="s">
        <v>347</v>
      </c>
      <c r="O17" s="14" t="s">
        <v>387</v>
      </c>
      <c r="P17" s="14" t="s">
        <v>656</v>
      </c>
    </row>
    <row r="18" spans="1:16" x14ac:dyDescent="0.25">
      <c r="A18" t="str">
        <f t="shared" si="0"/>
        <v>201-302-FD-10-01</v>
      </c>
      <c r="B18" s="14" t="s">
        <v>828</v>
      </c>
      <c r="C18" s="14" t="s">
        <v>499</v>
      </c>
      <c r="D18" s="14" t="s">
        <v>352</v>
      </c>
      <c r="E18" s="14" t="s">
        <v>207</v>
      </c>
      <c r="F18" s="14" t="s">
        <v>829</v>
      </c>
      <c r="G18" s="14" t="s">
        <v>830</v>
      </c>
      <c r="H18" s="14" t="s">
        <v>831</v>
      </c>
      <c r="I18" s="14" t="s">
        <v>343</v>
      </c>
      <c r="J18" s="14" t="s">
        <v>495</v>
      </c>
      <c r="K18" s="14" t="s">
        <v>344</v>
      </c>
      <c r="L18" s="14" t="s">
        <v>344</v>
      </c>
      <c r="M18" s="14" t="s">
        <v>362</v>
      </c>
      <c r="N18" s="14" t="s">
        <v>832</v>
      </c>
      <c r="O18" s="14" t="s">
        <v>833</v>
      </c>
      <c r="P18" s="14" t="s">
        <v>508</v>
      </c>
    </row>
    <row r="19" spans="1:16" x14ac:dyDescent="0.25">
      <c r="A19" t="str">
        <f t="shared" si="0"/>
        <v>201-337-FD-10-03</v>
      </c>
      <c r="B19" s="14" t="s">
        <v>543</v>
      </c>
      <c r="C19" s="14" t="s">
        <v>499</v>
      </c>
      <c r="D19" s="14" t="s">
        <v>346</v>
      </c>
      <c r="E19" s="14" t="s">
        <v>32</v>
      </c>
      <c r="F19" s="14" t="s">
        <v>33</v>
      </c>
      <c r="G19" s="14" t="s">
        <v>544</v>
      </c>
      <c r="H19" s="14" t="s">
        <v>537</v>
      </c>
      <c r="I19" s="14" t="s">
        <v>360</v>
      </c>
      <c r="J19" s="14" t="s">
        <v>361</v>
      </c>
      <c r="K19" s="14" t="s">
        <v>344</v>
      </c>
      <c r="L19" s="14" t="s">
        <v>344</v>
      </c>
      <c r="M19" s="14" t="s">
        <v>362</v>
      </c>
      <c r="N19" s="14" t="s">
        <v>363</v>
      </c>
      <c r="O19" s="14" t="s">
        <v>364</v>
      </c>
      <c r="P19" s="14" t="s">
        <v>545</v>
      </c>
    </row>
    <row r="20" spans="1:16" x14ac:dyDescent="0.25">
      <c r="A20" t="str">
        <f t="shared" si="0"/>
        <v>201-404-FD-10-05</v>
      </c>
      <c r="B20" s="14" t="s">
        <v>506</v>
      </c>
      <c r="C20" s="14" t="s">
        <v>499</v>
      </c>
      <c r="D20" s="14" t="s">
        <v>372</v>
      </c>
      <c r="E20" s="14" t="s">
        <v>35</v>
      </c>
      <c r="F20" s="14" t="s">
        <v>36</v>
      </c>
      <c r="G20" s="14" t="s">
        <v>507</v>
      </c>
      <c r="H20" s="14" t="s">
        <v>500</v>
      </c>
      <c r="I20" s="14" t="s">
        <v>360</v>
      </c>
      <c r="J20" s="14" t="s">
        <v>361</v>
      </c>
      <c r="K20" s="14" t="s">
        <v>344</v>
      </c>
      <c r="L20" s="14" t="s">
        <v>344</v>
      </c>
      <c r="M20" s="14" t="s">
        <v>362</v>
      </c>
      <c r="N20" s="14" t="s">
        <v>373</v>
      </c>
      <c r="O20" s="14" t="s">
        <v>355</v>
      </c>
      <c r="P20" s="14" t="s">
        <v>508</v>
      </c>
    </row>
    <row r="21" spans="1:16" x14ac:dyDescent="0.25">
      <c r="A21" t="str">
        <f t="shared" si="0"/>
        <v>201-NYA-05-15-01</v>
      </c>
      <c r="B21" s="14" t="s">
        <v>852</v>
      </c>
      <c r="C21" s="14" t="s">
        <v>853</v>
      </c>
      <c r="D21" s="14" t="s">
        <v>352</v>
      </c>
      <c r="E21" s="14" t="s">
        <v>209</v>
      </c>
      <c r="F21" s="14" t="s">
        <v>39</v>
      </c>
      <c r="G21" s="14" t="s">
        <v>854</v>
      </c>
      <c r="H21" s="14" t="s">
        <v>854</v>
      </c>
      <c r="I21" s="14" t="s">
        <v>343</v>
      </c>
      <c r="J21" s="14" t="s">
        <v>391</v>
      </c>
      <c r="K21" s="14" t="s">
        <v>344</v>
      </c>
      <c r="L21" s="14" t="s">
        <v>344</v>
      </c>
      <c r="M21" s="14" t="s">
        <v>362</v>
      </c>
      <c r="N21" s="14" t="s">
        <v>373</v>
      </c>
      <c r="O21" s="14" t="s">
        <v>364</v>
      </c>
      <c r="P21" s="14" t="s">
        <v>548</v>
      </c>
    </row>
    <row r="22" spans="1:16" x14ac:dyDescent="0.25">
      <c r="A22" t="str">
        <f t="shared" si="0"/>
        <v>201-NYA-05-70-03</v>
      </c>
      <c r="B22" s="14" t="s">
        <v>546</v>
      </c>
      <c r="C22" s="14" t="s">
        <v>367</v>
      </c>
      <c r="D22" s="14" t="s">
        <v>346</v>
      </c>
      <c r="E22" s="14" t="s">
        <v>38</v>
      </c>
      <c r="F22" s="14" t="s">
        <v>39</v>
      </c>
      <c r="G22" s="14" t="s">
        <v>547</v>
      </c>
      <c r="H22" s="14" t="s">
        <v>537</v>
      </c>
      <c r="I22" s="14" t="s">
        <v>343</v>
      </c>
      <c r="J22" s="14" t="s">
        <v>391</v>
      </c>
      <c r="K22" s="14" t="s">
        <v>344</v>
      </c>
      <c r="L22" s="14" t="s">
        <v>344</v>
      </c>
      <c r="M22" s="14" t="s">
        <v>362</v>
      </c>
      <c r="N22" s="14" t="s">
        <v>373</v>
      </c>
      <c r="O22" s="14" t="s">
        <v>364</v>
      </c>
      <c r="P22" s="14" t="s">
        <v>548</v>
      </c>
    </row>
    <row r="23" spans="1:16" x14ac:dyDescent="0.25">
      <c r="A23" t="str">
        <f t="shared" si="0"/>
        <v>201-NYB-05-70-04</v>
      </c>
      <c r="B23" s="14" t="s">
        <v>509</v>
      </c>
      <c r="C23" s="14" t="s">
        <v>367</v>
      </c>
      <c r="D23" s="14" t="s">
        <v>362</v>
      </c>
      <c r="E23" s="14" t="s">
        <v>41</v>
      </c>
      <c r="F23" s="14" t="s">
        <v>39</v>
      </c>
      <c r="G23" s="14" t="s">
        <v>510</v>
      </c>
      <c r="H23" s="14" t="s">
        <v>500</v>
      </c>
      <c r="I23" s="14" t="s">
        <v>343</v>
      </c>
      <c r="J23" s="14" t="s">
        <v>491</v>
      </c>
      <c r="K23" s="14" t="s">
        <v>344</v>
      </c>
      <c r="L23" s="14" t="s">
        <v>344</v>
      </c>
      <c r="M23" s="14" t="s">
        <v>362</v>
      </c>
      <c r="N23" s="14" t="s">
        <v>373</v>
      </c>
      <c r="O23" s="14" t="s">
        <v>364</v>
      </c>
      <c r="P23" s="14" t="s">
        <v>511</v>
      </c>
    </row>
    <row r="24" spans="1:16" x14ac:dyDescent="0.25">
      <c r="A24" t="str">
        <f t="shared" si="0"/>
        <v>201-NYC-05-10-04</v>
      </c>
      <c r="B24" s="14" t="s">
        <v>512</v>
      </c>
      <c r="C24" s="14" t="s">
        <v>499</v>
      </c>
      <c r="D24" s="14" t="s">
        <v>362</v>
      </c>
      <c r="E24" s="14" t="s">
        <v>43</v>
      </c>
      <c r="F24" s="14" t="s">
        <v>39</v>
      </c>
      <c r="G24" s="14" t="s">
        <v>513</v>
      </c>
      <c r="H24" s="14" t="s">
        <v>500</v>
      </c>
      <c r="I24" s="14" t="s">
        <v>360</v>
      </c>
      <c r="J24" s="14" t="s">
        <v>514</v>
      </c>
      <c r="K24" s="14" t="s">
        <v>344</v>
      </c>
      <c r="L24" s="14" t="s">
        <v>344</v>
      </c>
      <c r="M24" s="14" t="s">
        <v>362</v>
      </c>
      <c r="N24" s="14" t="s">
        <v>373</v>
      </c>
      <c r="O24" s="14" t="s">
        <v>364</v>
      </c>
      <c r="P24" s="14" t="s">
        <v>515</v>
      </c>
    </row>
    <row r="25" spans="1:16" x14ac:dyDescent="0.25">
      <c r="A25" t="str">
        <f t="shared" si="0"/>
        <v>201-SH2-RE-60-01</v>
      </c>
      <c r="B25" s="14" t="s">
        <v>357</v>
      </c>
      <c r="C25" s="14" t="s">
        <v>351</v>
      </c>
      <c r="D25" s="14" t="s">
        <v>352</v>
      </c>
      <c r="E25" s="14" t="s">
        <v>45</v>
      </c>
      <c r="F25" s="14" t="s">
        <v>353</v>
      </c>
      <c r="G25" s="14" t="s">
        <v>358</v>
      </c>
      <c r="H25" s="14" t="s">
        <v>359</v>
      </c>
      <c r="I25" s="14" t="s">
        <v>360</v>
      </c>
      <c r="J25" s="14" t="s">
        <v>361</v>
      </c>
      <c r="K25" s="14" t="s">
        <v>344</v>
      </c>
      <c r="L25" s="14" t="s">
        <v>344</v>
      </c>
      <c r="M25" s="14" t="s">
        <v>362</v>
      </c>
      <c r="N25" s="14" t="s">
        <v>363</v>
      </c>
      <c r="O25" s="14" t="s">
        <v>364</v>
      </c>
      <c r="P25" s="14" t="s">
        <v>365</v>
      </c>
    </row>
    <row r="26" spans="1:16" x14ac:dyDescent="0.25">
      <c r="A26" t="str">
        <f t="shared" si="0"/>
        <v>203-FPG-03-60-02</v>
      </c>
      <c r="B26" s="14" t="s">
        <v>465</v>
      </c>
      <c r="C26" s="14" t="s">
        <v>351</v>
      </c>
      <c r="D26" s="14" t="s">
        <v>340</v>
      </c>
      <c r="E26" s="14" t="s">
        <v>48</v>
      </c>
      <c r="F26" s="14" t="s">
        <v>420</v>
      </c>
      <c r="G26" s="14" t="s">
        <v>466</v>
      </c>
      <c r="H26" s="14" t="s">
        <v>467</v>
      </c>
      <c r="I26" s="14" t="s">
        <v>343</v>
      </c>
      <c r="J26" s="14" t="s">
        <v>343</v>
      </c>
      <c r="K26" s="14" t="s">
        <v>344</v>
      </c>
      <c r="L26" s="14" t="s">
        <v>344</v>
      </c>
      <c r="M26" s="14" t="s">
        <v>362</v>
      </c>
      <c r="N26" s="14" t="s">
        <v>373</v>
      </c>
      <c r="O26" s="14" t="s">
        <v>387</v>
      </c>
      <c r="P26" s="14" t="s">
        <v>468</v>
      </c>
    </row>
    <row r="27" spans="1:16" x14ac:dyDescent="0.25">
      <c r="A27" t="str">
        <f t="shared" si="0"/>
        <v>203-FPG-03-65-02</v>
      </c>
      <c r="B27" s="14" t="s">
        <v>441</v>
      </c>
      <c r="C27" s="14" t="s">
        <v>339</v>
      </c>
      <c r="D27" s="14" t="s">
        <v>340</v>
      </c>
      <c r="E27" s="14" t="s">
        <v>50</v>
      </c>
      <c r="F27" s="14" t="s">
        <v>420</v>
      </c>
      <c r="G27" s="14" t="s">
        <v>442</v>
      </c>
      <c r="H27" s="14" t="s">
        <v>443</v>
      </c>
      <c r="I27" s="14" t="s">
        <v>343</v>
      </c>
      <c r="J27" s="14" t="s">
        <v>444</v>
      </c>
      <c r="K27" s="14" t="s">
        <v>344</v>
      </c>
      <c r="L27" s="14" t="s">
        <v>344</v>
      </c>
      <c r="M27" s="14" t="s">
        <v>362</v>
      </c>
      <c r="N27" s="14" t="s">
        <v>373</v>
      </c>
      <c r="O27" s="14" t="s">
        <v>387</v>
      </c>
      <c r="P27" s="14" t="s">
        <v>445</v>
      </c>
    </row>
    <row r="28" spans="1:16" x14ac:dyDescent="0.25">
      <c r="A28" t="str">
        <f t="shared" si="0"/>
        <v>203-NYA-05-10-03</v>
      </c>
      <c r="B28" s="14" t="s">
        <v>600</v>
      </c>
      <c r="C28" s="14" t="s">
        <v>499</v>
      </c>
      <c r="D28" s="14" t="s">
        <v>346</v>
      </c>
      <c r="E28" s="14" t="s">
        <v>52</v>
      </c>
      <c r="F28" s="14" t="s">
        <v>39</v>
      </c>
      <c r="G28" s="14" t="s">
        <v>601</v>
      </c>
      <c r="H28" s="14" t="s">
        <v>598</v>
      </c>
      <c r="I28" s="14" t="s">
        <v>519</v>
      </c>
      <c r="J28" s="14" t="s">
        <v>360</v>
      </c>
      <c r="K28" s="14" t="s">
        <v>344</v>
      </c>
      <c r="L28" s="14" t="s">
        <v>344</v>
      </c>
      <c r="M28" s="14" t="s">
        <v>517</v>
      </c>
      <c r="N28" s="14" t="s">
        <v>373</v>
      </c>
      <c r="O28" s="14" t="s">
        <v>364</v>
      </c>
      <c r="P28" s="14" t="s">
        <v>602</v>
      </c>
    </row>
    <row r="29" spans="1:16" x14ac:dyDescent="0.25">
      <c r="A29" t="str">
        <f t="shared" si="0"/>
        <v>300-300-RE-70-02</v>
      </c>
      <c r="B29" s="14" t="s">
        <v>366</v>
      </c>
      <c r="C29" s="14" t="s">
        <v>367</v>
      </c>
      <c r="D29" s="14" t="s">
        <v>340</v>
      </c>
      <c r="E29" s="14" t="s">
        <v>211</v>
      </c>
      <c r="F29" s="14" t="s">
        <v>368</v>
      </c>
      <c r="G29" s="14" t="s">
        <v>369</v>
      </c>
      <c r="H29" s="14" t="s">
        <v>359</v>
      </c>
      <c r="I29" s="14" t="s">
        <v>370</v>
      </c>
      <c r="J29" s="14" t="s">
        <v>344</v>
      </c>
      <c r="K29" s="14" t="s">
        <v>371</v>
      </c>
      <c r="L29" s="14" t="s">
        <v>344</v>
      </c>
      <c r="M29" s="14" t="s">
        <v>372</v>
      </c>
      <c r="N29" s="14" t="s">
        <v>373</v>
      </c>
      <c r="O29" s="14" t="s">
        <v>355</v>
      </c>
      <c r="P29" s="14" t="s">
        <v>374</v>
      </c>
    </row>
    <row r="30" spans="1:16" x14ac:dyDescent="0.25">
      <c r="A30" t="str">
        <f t="shared" si="0"/>
        <v>300-300-RE-75-02</v>
      </c>
      <c r="B30" s="14" t="s">
        <v>375</v>
      </c>
      <c r="C30" s="14" t="s">
        <v>376</v>
      </c>
      <c r="D30" s="14" t="s">
        <v>340</v>
      </c>
      <c r="E30" s="14" t="s">
        <v>212</v>
      </c>
      <c r="F30" s="14" t="s">
        <v>368</v>
      </c>
      <c r="G30" s="14" t="s">
        <v>377</v>
      </c>
      <c r="H30" s="14" t="s">
        <v>359</v>
      </c>
      <c r="I30" s="14" t="s">
        <v>378</v>
      </c>
      <c r="J30" s="14" t="s">
        <v>344</v>
      </c>
      <c r="K30" s="14" t="s">
        <v>371</v>
      </c>
      <c r="L30" s="14" t="s">
        <v>344</v>
      </c>
      <c r="M30" s="14" t="s">
        <v>372</v>
      </c>
      <c r="N30" s="14" t="s">
        <v>373</v>
      </c>
      <c r="O30" s="14" t="s">
        <v>355</v>
      </c>
      <c r="P30" s="14" t="s">
        <v>374</v>
      </c>
    </row>
    <row r="31" spans="1:16" x14ac:dyDescent="0.25">
      <c r="A31" t="str">
        <f t="shared" si="0"/>
        <v>300-301-RE-60-01</v>
      </c>
      <c r="B31" s="14" t="s">
        <v>732</v>
      </c>
      <c r="C31" s="14" t="s">
        <v>351</v>
      </c>
      <c r="D31" s="14" t="s">
        <v>352</v>
      </c>
      <c r="E31" s="14" t="s">
        <v>733</v>
      </c>
      <c r="F31" s="14" t="s">
        <v>368</v>
      </c>
      <c r="G31" s="14" t="s">
        <v>381</v>
      </c>
      <c r="H31" s="14" t="s">
        <v>734</v>
      </c>
      <c r="I31" s="14" t="s">
        <v>343</v>
      </c>
      <c r="J31" s="14" t="s">
        <v>344</v>
      </c>
      <c r="K31" s="14" t="s">
        <v>382</v>
      </c>
      <c r="L31" s="14" t="s">
        <v>344</v>
      </c>
      <c r="M31" s="14" t="s">
        <v>362</v>
      </c>
      <c r="N31" s="14" t="s">
        <v>373</v>
      </c>
      <c r="O31" s="14" t="s">
        <v>383</v>
      </c>
      <c r="P31" s="14" t="s">
        <v>735</v>
      </c>
    </row>
    <row r="32" spans="1:16" x14ac:dyDescent="0.25">
      <c r="A32" t="str">
        <f t="shared" si="0"/>
        <v>300-ME4-FD-60-01</v>
      </c>
      <c r="B32" s="14" t="s">
        <v>379</v>
      </c>
      <c r="C32" s="14" t="s">
        <v>351</v>
      </c>
      <c r="D32" s="14" t="s">
        <v>352</v>
      </c>
      <c r="E32" s="14" t="s">
        <v>380</v>
      </c>
      <c r="F32" s="14" t="s">
        <v>353</v>
      </c>
      <c r="G32" s="14" t="s">
        <v>381</v>
      </c>
      <c r="H32" s="14" t="s">
        <v>359</v>
      </c>
      <c r="I32" s="14" t="s">
        <v>343</v>
      </c>
      <c r="J32" s="14" t="s">
        <v>344</v>
      </c>
      <c r="K32" s="14" t="s">
        <v>382</v>
      </c>
      <c r="L32" s="14" t="s">
        <v>344</v>
      </c>
      <c r="M32" s="14" t="s">
        <v>362</v>
      </c>
      <c r="N32" s="14" t="s">
        <v>373</v>
      </c>
      <c r="O32" s="14" t="s">
        <v>383</v>
      </c>
      <c r="P32" s="14" t="s">
        <v>384</v>
      </c>
    </row>
    <row r="33" spans="1:16" x14ac:dyDescent="0.25">
      <c r="A33" t="str">
        <f t="shared" si="0"/>
        <v>305-00V-FD-60-01</v>
      </c>
      <c r="B33" s="14" t="s">
        <v>767</v>
      </c>
      <c r="C33" s="14" t="s">
        <v>351</v>
      </c>
      <c r="D33" s="14" t="s">
        <v>352</v>
      </c>
      <c r="E33" s="14" t="s">
        <v>768</v>
      </c>
      <c r="F33" s="14" t="s">
        <v>368</v>
      </c>
      <c r="G33" s="14" t="s">
        <v>617</v>
      </c>
      <c r="H33" s="14" t="s">
        <v>617</v>
      </c>
      <c r="I33" s="14" t="s">
        <v>343</v>
      </c>
      <c r="J33" s="14" t="s">
        <v>344</v>
      </c>
      <c r="K33" s="14" t="s">
        <v>382</v>
      </c>
      <c r="L33" s="14" t="s">
        <v>344</v>
      </c>
      <c r="M33" s="14" t="s">
        <v>362</v>
      </c>
      <c r="N33" s="14" t="s">
        <v>347</v>
      </c>
      <c r="O33" s="14" t="s">
        <v>387</v>
      </c>
      <c r="P33" s="14" t="s">
        <v>769</v>
      </c>
    </row>
    <row r="34" spans="1:16" x14ac:dyDescent="0.25">
      <c r="A34" t="str">
        <f t="shared" ref="A34:A65" si="1">_xlfn.CONCAT(LEFT(B34,10),"-",C34,"-0",D34)</f>
        <v>320-103-FD-60-05</v>
      </c>
      <c r="B34" s="14" t="s">
        <v>622</v>
      </c>
      <c r="C34" s="14" t="s">
        <v>351</v>
      </c>
      <c r="D34" s="14" t="s">
        <v>372</v>
      </c>
      <c r="E34" s="14" t="s">
        <v>623</v>
      </c>
      <c r="F34" s="14" t="s">
        <v>368</v>
      </c>
      <c r="G34" s="14" t="s">
        <v>386</v>
      </c>
      <c r="H34" s="14" t="s">
        <v>624</v>
      </c>
      <c r="I34" s="14" t="s">
        <v>360</v>
      </c>
      <c r="J34" s="14" t="s">
        <v>361</v>
      </c>
      <c r="K34" s="14" t="s">
        <v>344</v>
      </c>
      <c r="L34" s="14" t="s">
        <v>344</v>
      </c>
      <c r="M34" s="14" t="s">
        <v>362</v>
      </c>
      <c r="N34" s="14" t="s">
        <v>347</v>
      </c>
      <c r="O34" s="14" t="s">
        <v>387</v>
      </c>
      <c r="P34" s="14" t="s">
        <v>625</v>
      </c>
    </row>
    <row r="35" spans="1:16" x14ac:dyDescent="0.25">
      <c r="A35" t="str">
        <f t="shared" si="1"/>
        <v>320-103-FD-65-02</v>
      </c>
      <c r="B35" s="14" t="s">
        <v>626</v>
      </c>
      <c r="C35" s="14" t="s">
        <v>339</v>
      </c>
      <c r="D35" s="14" t="s">
        <v>340</v>
      </c>
      <c r="E35" s="14" t="s">
        <v>56</v>
      </c>
      <c r="F35" s="14" t="s">
        <v>368</v>
      </c>
      <c r="G35" s="14" t="s">
        <v>386</v>
      </c>
      <c r="H35" s="14" t="s">
        <v>624</v>
      </c>
      <c r="I35" s="14" t="s">
        <v>343</v>
      </c>
      <c r="J35" s="14" t="s">
        <v>391</v>
      </c>
      <c r="K35" s="14" t="s">
        <v>344</v>
      </c>
      <c r="L35" s="14" t="s">
        <v>344</v>
      </c>
      <c r="M35" s="14" t="s">
        <v>362</v>
      </c>
      <c r="N35" s="14" t="s">
        <v>347</v>
      </c>
      <c r="O35" s="14" t="s">
        <v>387</v>
      </c>
      <c r="P35" s="14" t="s">
        <v>625</v>
      </c>
    </row>
    <row r="36" spans="1:16" x14ac:dyDescent="0.25">
      <c r="A36" t="str">
        <f t="shared" si="1"/>
        <v>320-203-FD-60-03</v>
      </c>
      <c r="B36" s="14" t="s">
        <v>469</v>
      </c>
      <c r="C36" s="14" t="s">
        <v>351</v>
      </c>
      <c r="D36" s="14" t="s">
        <v>346</v>
      </c>
      <c r="E36" s="14" t="s">
        <v>470</v>
      </c>
      <c r="F36" s="14" t="s">
        <v>368</v>
      </c>
      <c r="G36" s="14" t="s">
        <v>471</v>
      </c>
      <c r="H36" s="14" t="s">
        <v>467</v>
      </c>
      <c r="I36" s="14" t="s">
        <v>343</v>
      </c>
      <c r="J36" s="14" t="s">
        <v>391</v>
      </c>
      <c r="K36" s="14" t="s">
        <v>344</v>
      </c>
      <c r="L36" s="14" t="s">
        <v>344</v>
      </c>
      <c r="M36" s="14" t="s">
        <v>362</v>
      </c>
      <c r="N36" s="14" t="s">
        <v>347</v>
      </c>
      <c r="O36" s="14" t="s">
        <v>387</v>
      </c>
      <c r="P36" s="14" t="s">
        <v>472</v>
      </c>
    </row>
    <row r="37" spans="1:16" x14ac:dyDescent="0.25">
      <c r="A37" t="str">
        <f t="shared" si="1"/>
        <v>320-203-FD-65-01</v>
      </c>
      <c r="B37" s="14" t="s">
        <v>695</v>
      </c>
      <c r="C37" s="14" t="s">
        <v>339</v>
      </c>
      <c r="D37" s="14" t="s">
        <v>352</v>
      </c>
      <c r="E37" s="14" t="s">
        <v>221</v>
      </c>
      <c r="F37" s="14" t="s">
        <v>368</v>
      </c>
      <c r="G37" s="14" t="s">
        <v>696</v>
      </c>
      <c r="H37" s="14" t="s">
        <v>696</v>
      </c>
      <c r="I37" s="14" t="s">
        <v>343</v>
      </c>
      <c r="J37" s="14" t="s">
        <v>391</v>
      </c>
      <c r="K37" s="14" t="s">
        <v>344</v>
      </c>
      <c r="L37" s="14" t="s">
        <v>344</v>
      </c>
      <c r="M37" s="14" t="s">
        <v>362</v>
      </c>
      <c r="N37" s="14" t="s">
        <v>347</v>
      </c>
      <c r="O37" s="14" t="s">
        <v>387</v>
      </c>
      <c r="P37" s="14" t="s">
        <v>472</v>
      </c>
    </row>
    <row r="38" spans="1:16" x14ac:dyDescent="0.25">
      <c r="A38" t="str">
        <f t="shared" si="1"/>
        <v>320-N07-FD-60-01</v>
      </c>
      <c r="B38" s="14" t="s">
        <v>385</v>
      </c>
      <c r="C38" s="14" t="s">
        <v>351</v>
      </c>
      <c r="D38" s="14" t="s">
        <v>352</v>
      </c>
      <c r="E38" s="14" t="s">
        <v>54</v>
      </c>
      <c r="F38" s="14" t="s">
        <v>353</v>
      </c>
      <c r="G38" s="14" t="s">
        <v>386</v>
      </c>
      <c r="H38" s="14" t="s">
        <v>359</v>
      </c>
      <c r="I38" s="14" t="s">
        <v>360</v>
      </c>
      <c r="J38" s="14" t="s">
        <v>361</v>
      </c>
      <c r="K38" s="14" t="s">
        <v>344</v>
      </c>
      <c r="L38" s="14" t="s">
        <v>344</v>
      </c>
      <c r="M38" s="14" t="s">
        <v>362</v>
      </c>
      <c r="N38" s="14" t="s">
        <v>347</v>
      </c>
      <c r="O38" s="14" t="s">
        <v>387</v>
      </c>
      <c r="P38" s="14" t="s">
        <v>388</v>
      </c>
    </row>
    <row r="39" spans="1:16" x14ac:dyDescent="0.25">
      <c r="A39" t="str">
        <f t="shared" si="1"/>
        <v>322-83F-RL-70-01</v>
      </c>
      <c r="B39" s="14" t="s">
        <v>848</v>
      </c>
      <c r="C39" s="14" t="s">
        <v>367</v>
      </c>
      <c r="D39" s="14" t="s">
        <v>352</v>
      </c>
      <c r="E39" s="14" t="s">
        <v>224</v>
      </c>
      <c r="F39" s="14" t="s">
        <v>225</v>
      </c>
      <c r="G39" s="14" t="s">
        <v>849</v>
      </c>
      <c r="H39" s="14" t="s">
        <v>849</v>
      </c>
      <c r="I39" s="14" t="s">
        <v>382</v>
      </c>
      <c r="J39" s="14" t="s">
        <v>344</v>
      </c>
      <c r="K39" s="14" t="s">
        <v>344</v>
      </c>
      <c r="L39" s="14" t="s">
        <v>344</v>
      </c>
      <c r="M39" s="14" t="s">
        <v>362</v>
      </c>
      <c r="N39" s="14" t="s">
        <v>373</v>
      </c>
      <c r="O39" s="14" t="s">
        <v>850</v>
      </c>
      <c r="P39" s="14" t="s">
        <v>851</v>
      </c>
    </row>
    <row r="40" spans="1:16" x14ac:dyDescent="0.25">
      <c r="A40" t="str">
        <f t="shared" si="1"/>
        <v>330-203-FD-60-02</v>
      </c>
      <c r="B40" s="14" t="s">
        <v>473</v>
      </c>
      <c r="C40" s="14" t="s">
        <v>351</v>
      </c>
      <c r="D40" s="14" t="s">
        <v>340</v>
      </c>
      <c r="E40" s="14" t="s">
        <v>61</v>
      </c>
      <c r="F40" s="14" t="s">
        <v>368</v>
      </c>
      <c r="G40" s="14" t="s">
        <v>474</v>
      </c>
      <c r="H40" s="14" t="s">
        <v>467</v>
      </c>
      <c r="I40" s="14" t="s">
        <v>343</v>
      </c>
      <c r="J40" s="14" t="s">
        <v>361</v>
      </c>
      <c r="K40" s="14" t="s">
        <v>344</v>
      </c>
      <c r="L40" s="14" t="s">
        <v>344</v>
      </c>
      <c r="M40" s="14" t="s">
        <v>362</v>
      </c>
      <c r="N40" s="14" t="s">
        <v>373</v>
      </c>
      <c r="O40" s="14" t="s">
        <v>398</v>
      </c>
      <c r="P40" s="14" t="s">
        <v>472</v>
      </c>
    </row>
    <row r="41" spans="1:16" x14ac:dyDescent="0.25">
      <c r="A41" t="str">
        <f t="shared" si="1"/>
        <v>330-910-RE-60-02</v>
      </c>
      <c r="B41" s="14" t="s">
        <v>603</v>
      </c>
      <c r="C41" s="14" t="s">
        <v>351</v>
      </c>
      <c r="D41" s="14" t="s">
        <v>340</v>
      </c>
      <c r="E41" s="14" t="s">
        <v>63</v>
      </c>
      <c r="F41" s="14" t="s">
        <v>368</v>
      </c>
      <c r="G41" s="14" t="s">
        <v>604</v>
      </c>
      <c r="H41" s="14" t="s">
        <v>598</v>
      </c>
      <c r="I41" s="14" t="s">
        <v>343</v>
      </c>
      <c r="J41" s="14" t="s">
        <v>391</v>
      </c>
      <c r="K41" s="14" t="s">
        <v>344</v>
      </c>
      <c r="L41" s="14" t="s">
        <v>344</v>
      </c>
      <c r="M41" s="14" t="s">
        <v>362</v>
      </c>
      <c r="N41" s="14" t="s">
        <v>347</v>
      </c>
      <c r="O41" s="14" t="s">
        <v>387</v>
      </c>
      <c r="P41" s="14" t="s">
        <v>605</v>
      </c>
    </row>
    <row r="42" spans="1:16" x14ac:dyDescent="0.25">
      <c r="A42" t="str">
        <f t="shared" si="1"/>
        <v>330-910-RE-65-01</v>
      </c>
      <c r="B42" s="14" t="s">
        <v>812</v>
      </c>
      <c r="C42" s="14" t="s">
        <v>339</v>
      </c>
      <c r="D42" s="14" t="s">
        <v>352</v>
      </c>
      <c r="E42" s="14" t="s">
        <v>228</v>
      </c>
      <c r="F42" s="14" t="s">
        <v>368</v>
      </c>
      <c r="G42" s="14" t="s">
        <v>813</v>
      </c>
      <c r="H42" s="14" t="s">
        <v>813</v>
      </c>
      <c r="I42" s="14" t="s">
        <v>343</v>
      </c>
      <c r="J42" s="14" t="s">
        <v>391</v>
      </c>
      <c r="K42" s="14" t="s">
        <v>344</v>
      </c>
      <c r="L42" s="14" t="s">
        <v>344</v>
      </c>
      <c r="M42" s="14" t="s">
        <v>362</v>
      </c>
      <c r="N42" s="14" t="s">
        <v>347</v>
      </c>
      <c r="O42" s="14" t="s">
        <v>387</v>
      </c>
      <c r="P42" s="14" t="s">
        <v>605</v>
      </c>
    </row>
    <row r="43" spans="1:16" x14ac:dyDescent="0.25">
      <c r="A43" t="str">
        <f t="shared" si="1"/>
        <v>340-101-MQ-60-04</v>
      </c>
      <c r="B43" s="14" t="s">
        <v>657</v>
      </c>
      <c r="C43" s="14" t="s">
        <v>351</v>
      </c>
      <c r="D43" s="14" t="s">
        <v>362</v>
      </c>
      <c r="E43" s="14" t="s">
        <v>65</v>
      </c>
      <c r="F43" s="14" t="s">
        <v>19</v>
      </c>
      <c r="G43" s="14" t="s">
        <v>658</v>
      </c>
      <c r="H43" s="14" t="s">
        <v>655</v>
      </c>
      <c r="I43" s="14" t="s">
        <v>579</v>
      </c>
      <c r="J43" s="14" t="s">
        <v>514</v>
      </c>
      <c r="K43" s="14" t="s">
        <v>344</v>
      </c>
      <c r="L43" s="14" t="s">
        <v>344</v>
      </c>
      <c r="M43" s="14" t="s">
        <v>362</v>
      </c>
      <c r="N43" s="14" t="s">
        <v>363</v>
      </c>
      <c r="O43" s="14" t="s">
        <v>409</v>
      </c>
      <c r="P43" s="14" t="s">
        <v>659</v>
      </c>
    </row>
    <row r="44" spans="1:16" x14ac:dyDescent="0.25">
      <c r="A44" t="str">
        <f t="shared" si="1"/>
        <v>340-102-MQ-60-03</v>
      </c>
      <c r="B44" s="14" t="s">
        <v>660</v>
      </c>
      <c r="C44" s="14" t="s">
        <v>351</v>
      </c>
      <c r="D44" s="14" t="s">
        <v>346</v>
      </c>
      <c r="E44" s="14" t="s">
        <v>67</v>
      </c>
      <c r="F44" s="14" t="s">
        <v>19</v>
      </c>
      <c r="G44" s="14" t="s">
        <v>661</v>
      </c>
      <c r="H44" s="14" t="s">
        <v>655</v>
      </c>
      <c r="I44" s="14" t="s">
        <v>360</v>
      </c>
      <c r="J44" s="14" t="s">
        <v>662</v>
      </c>
      <c r="K44" s="14" t="s">
        <v>344</v>
      </c>
      <c r="L44" s="14" t="s">
        <v>344</v>
      </c>
      <c r="M44" s="14" t="s">
        <v>362</v>
      </c>
      <c r="N44" s="14" t="s">
        <v>373</v>
      </c>
      <c r="O44" s="14" t="s">
        <v>398</v>
      </c>
      <c r="P44" s="14" t="s">
        <v>663</v>
      </c>
    </row>
    <row r="45" spans="1:16" x14ac:dyDescent="0.25">
      <c r="A45" t="str">
        <f t="shared" si="1"/>
        <v>340-ASE-FD-60-03</v>
      </c>
      <c r="B45" s="14" t="s">
        <v>475</v>
      </c>
      <c r="C45" s="14" t="s">
        <v>351</v>
      </c>
      <c r="D45" s="14" t="s">
        <v>346</v>
      </c>
      <c r="E45" s="14" t="s">
        <v>69</v>
      </c>
      <c r="F45" s="14" t="s">
        <v>19</v>
      </c>
      <c r="G45" s="14" t="s">
        <v>476</v>
      </c>
      <c r="H45" s="14" t="s">
        <v>467</v>
      </c>
      <c r="I45" s="14" t="s">
        <v>360</v>
      </c>
      <c r="J45" s="14" t="s">
        <v>361</v>
      </c>
      <c r="K45" s="14" t="s">
        <v>344</v>
      </c>
      <c r="L45" s="14" t="s">
        <v>344</v>
      </c>
      <c r="M45" s="14" t="s">
        <v>362</v>
      </c>
      <c r="N45" s="14" t="s">
        <v>373</v>
      </c>
      <c r="O45" s="14" t="s">
        <v>398</v>
      </c>
      <c r="P45" s="14" t="s">
        <v>477</v>
      </c>
    </row>
    <row r="46" spans="1:16" x14ac:dyDescent="0.25">
      <c r="A46" t="str">
        <f t="shared" si="1"/>
        <v>340-FPA-FD-60-03</v>
      </c>
      <c r="B46" s="14" t="s">
        <v>664</v>
      </c>
      <c r="C46" s="14" t="s">
        <v>351</v>
      </c>
      <c r="D46" s="14" t="s">
        <v>346</v>
      </c>
      <c r="E46" s="14" t="s">
        <v>71</v>
      </c>
      <c r="F46" s="14" t="s">
        <v>19</v>
      </c>
      <c r="G46" s="14" t="s">
        <v>476</v>
      </c>
      <c r="H46" s="14" t="s">
        <v>655</v>
      </c>
      <c r="I46" s="14" t="s">
        <v>360</v>
      </c>
      <c r="J46" s="14" t="s">
        <v>491</v>
      </c>
      <c r="K46" s="14" t="s">
        <v>344</v>
      </c>
      <c r="L46" s="14" t="s">
        <v>344</v>
      </c>
      <c r="M46" s="14" t="s">
        <v>362</v>
      </c>
      <c r="N46" s="14" t="s">
        <v>373</v>
      </c>
      <c r="O46" s="14" t="s">
        <v>398</v>
      </c>
      <c r="P46" s="14" t="s">
        <v>477</v>
      </c>
    </row>
    <row r="47" spans="1:16" x14ac:dyDescent="0.25">
      <c r="A47" t="str">
        <f t="shared" si="1"/>
        <v>340-FPB-FD-60-04</v>
      </c>
      <c r="B47" s="14" t="s">
        <v>684</v>
      </c>
      <c r="C47" s="14" t="s">
        <v>351</v>
      </c>
      <c r="D47" s="14" t="s">
        <v>362</v>
      </c>
      <c r="E47" s="14" t="s">
        <v>73</v>
      </c>
      <c r="F47" s="14" t="s">
        <v>19</v>
      </c>
      <c r="G47" s="14" t="s">
        <v>476</v>
      </c>
      <c r="H47" s="14" t="s">
        <v>685</v>
      </c>
      <c r="I47" s="14" t="s">
        <v>444</v>
      </c>
      <c r="J47" s="14" t="s">
        <v>520</v>
      </c>
      <c r="K47" s="14" t="s">
        <v>344</v>
      </c>
      <c r="L47" s="14" t="s">
        <v>344</v>
      </c>
      <c r="M47" s="14" t="s">
        <v>362</v>
      </c>
      <c r="N47" s="14" t="s">
        <v>373</v>
      </c>
      <c r="O47" s="14" t="s">
        <v>398</v>
      </c>
      <c r="P47" s="14" t="s">
        <v>477</v>
      </c>
    </row>
    <row r="48" spans="1:16" x14ac:dyDescent="0.25">
      <c r="A48" t="str">
        <f t="shared" si="1"/>
        <v>340-FPC-FD-60-03</v>
      </c>
      <c r="B48" s="14" t="s">
        <v>686</v>
      </c>
      <c r="C48" s="14" t="s">
        <v>351</v>
      </c>
      <c r="D48" s="14" t="s">
        <v>346</v>
      </c>
      <c r="E48" s="14" t="s">
        <v>75</v>
      </c>
      <c r="F48" s="14" t="s">
        <v>19</v>
      </c>
      <c r="G48" s="14" t="s">
        <v>476</v>
      </c>
      <c r="H48" s="14" t="s">
        <v>685</v>
      </c>
      <c r="I48" s="14" t="s">
        <v>360</v>
      </c>
      <c r="J48" s="14" t="s">
        <v>491</v>
      </c>
      <c r="K48" s="14" t="s">
        <v>344</v>
      </c>
      <c r="L48" s="14" t="s">
        <v>344</v>
      </c>
      <c r="M48" s="14" t="s">
        <v>362</v>
      </c>
      <c r="N48" s="14" t="s">
        <v>373</v>
      </c>
      <c r="O48" s="14" t="s">
        <v>398</v>
      </c>
      <c r="P48" s="14" t="s">
        <v>477</v>
      </c>
    </row>
    <row r="49" spans="1:16" x14ac:dyDescent="0.25">
      <c r="A49" t="str">
        <f t="shared" si="1"/>
        <v>345-101-MQ-65-02</v>
      </c>
      <c r="B49" s="14" t="s">
        <v>680</v>
      </c>
      <c r="C49" s="14" t="s">
        <v>339</v>
      </c>
      <c r="D49" s="14" t="s">
        <v>340</v>
      </c>
      <c r="E49" s="14" t="s">
        <v>77</v>
      </c>
      <c r="F49" s="14" t="s">
        <v>19</v>
      </c>
      <c r="G49" s="14" t="s">
        <v>681</v>
      </c>
      <c r="H49" s="14" t="s">
        <v>682</v>
      </c>
      <c r="I49" s="14" t="s">
        <v>343</v>
      </c>
      <c r="J49" s="14" t="s">
        <v>444</v>
      </c>
      <c r="K49" s="14" t="s">
        <v>344</v>
      </c>
      <c r="L49" s="14" t="s">
        <v>344</v>
      </c>
      <c r="M49" s="14" t="s">
        <v>362</v>
      </c>
      <c r="N49" s="14" t="s">
        <v>373</v>
      </c>
      <c r="O49" s="14" t="s">
        <v>409</v>
      </c>
      <c r="P49" s="14" t="s">
        <v>683</v>
      </c>
    </row>
    <row r="50" spans="1:16" x14ac:dyDescent="0.25">
      <c r="A50" t="str">
        <f t="shared" si="1"/>
        <v>345-102-MQ-65-04</v>
      </c>
      <c r="B50" s="14" t="s">
        <v>461</v>
      </c>
      <c r="C50" s="14" t="s">
        <v>339</v>
      </c>
      <c r="D50" s="14" t="s">
        <v>362</v>
      </c>
      <c r="E50" s="14" t="s">
        <v>79</v>
      </c>
      <c r="F50" s="14" t="s">
        <v>19</v>
      </c>
      <c r="G50" s="14" t="s">
        <v>462</v>
      </c>
      <c r="H50" s="14" t="s">
        <v>463</v>
      </c>
      <c r="I50" s="14" t="s">
        <v>360</v>
      </c>
      <c r="J50" s="14" t="s">
        <v>361</v>
      </c>
      <c r="K50" s="14" t="s">
        <v>344</v>
      </c>
      <c r="L50" s="14" t="s">
        <v>344</v>
      </c>
      <c r="M50" s="14" t="s">
        <v>362</v>
      </c>
      <c r="N50" s="14" t="s">
        <v>373</v>
      </c>
      <c r="O50" s="14" t="s">
        <v>398</v>
      </c>
      <c r="P50" s="14" t="s">
        <v>464</v>
      </c>
    </row>
    <row r="51" spans="1:16" x14ac:dyDescent="0.25">
      <c r="A51" t="str">
        <f t="shared" si="1"/>
        <v>345-HUP-FD-65-02</v>
      </c>
      <c r="B51" s="14" t="s">
        <v>627</v>
      </c>
      <c r="C51" s="14" t="s">
        <v>339</v>
      </c>
      <c r="D51" s="14" t="s">
        <v>340</v>
      </c>
      <c r="E51" s="14" t="s">
        <v>81</v>
      </c>
      <c r="F51" s="14" t="s">
        <v>19</v>
      </c>
      <c r="G51" s="14" t="s">
        <v>628</v>
      </c>
      <c r="H51" s="14" t="s">
        <v>624</v>
      </c>
      <c r="I51" s="14" t="s">
        <v>343</v>
      </c>
      <c r="J51" s="14" t="s">
        <v>391</v>
      </c>
      <c r="K51" s="14" t="s">
        <v>344</v>
      </c>
      <c r="L51" s="14" t="s">
        <v>344</v>
      </c>
      <c r="M51" s="14" t="s">
        <v>372</v>
      </c>
      <c r="N51" s="14" t="s">
        <v>347</v>
      </c>
      <c r="O51" s="14" t="s">
        <v>398</v>
      </c>
      <c r="P51" s="14" t="s">
        <v>629</v>
      </c>
    </row>
    <row r="52" spans="1:16" x14ac:dyDescent="0.25">
      <c r="A52" t="str">
        <f t="shared" si="1"/>
        <v>350-00W-FD-60-02</v>
      </c>
      <c r="B52" s="14" t="s">
        <v>630</v>
      </c>
      <c r="C52" s="14" t="s">
        <v>351</v>
      </c>
      <c r="D52" s="14" t="s">
        <v>340</v>
      </c>
      <c r="E52" s="14" t="s">
        <v>83</v>
      </c>
      <c r="F52" s="14" t="s">
        <v>368</v>
      </c>
      <c r="G52" s="14" t="s">
        <v>390</v>
      </c>
      <c r="H52" s="14" t="s">
        <v>624</v>
      </c>
      <c r="I52" s="14" t="s">
        <v>343</v>
      </c>
      <c r="J52" s="14" t="s">
        <v>391</v>
      </c>
      <c r="K52" s="14" t="s">
        <v>344</v>
      </c>
      <c r="L52" s="14" t="s">
        <v>344</v>
      </c>
      <c r="M52" s="14" t="s">
        <v>346</v>
      </c>
      <c r="N52" s="14" t="s">
        <v>347</v>
      </c>
      <c r="O52" s="14" t="s">
        <v>387</v>
      </c>
      <c r="P52" s="14" t="s">
        <v>422</v>
      </c>
    </row>
    <row r="53" spans="1:16" x14ac:dyDescent="0.25">
      <c r="A53" t="str">
        <f t="shared" si="1"/>
        <v>350-102-RE-60-03</v>
      </c>
      <c r="B53" s="14" t="s">
        <v>427</v>
      </c>
      <c r="C53" s="14" t="s">
        <v>351</v>
      </c>
      <c r="D53" s="14" t="s">
        <v>346</v>
      </c>
      <c r="E53" s="14" t="s">
        <v>428</v>
      </c>
      <c r="F53" s="14" t="s">
        <v>368</v>
      </c>
      <c r="G53" s="14" t="s">
        <v>394</v>
      </c>
      <c r="H53" s="14" t="s">
        <v>394</v>
      </c>
      <c r="I53" s="14" t="s">
        <v>343</v>
      </c>
      <c r="J53" s="14" t="s">
        <v>391</v>
      </c>
      <c r="K53" s="14" t="s">
        <v>344</v>
      </c>
      <c r="L53" s="14" t="s">
        <v>344</v>
      </c>
      <c r="M53" s="14" t="s">
        <v>362</v>
      </c>
      <c r="N53" s="14" t="s">
        <v>347</v>
      </c>
      <c r="O53" s="14" t="s">
        <v>387</v>
      </c>
      <c r="P53" s="14" t="s">
        <v>426</v>
      </c>
    </row>
    <row r="54" spans="1:16" x14ac:dyDescent="0.25">
      <c r="A54" t="str">
        <f t="shared" si="1"/>
        <v>350-102-RE-65-01</v>
      </c>
      <c r="B54" s="14" t="s">
        <v>423</v>
      </c>
      <c r="C54" s="14" t="s">
        <v>339</v>
      </c>
      <c r="D54" s="14" t="s">
        <v>352</v>
      </c>
      <c r="E54" s="14" t="s">
        <v>86</v>
      </c>
      <c r="F54" s="14" t="s">
        <v>424</v>
      </c>
      <c r="G54" s="14" t="s">
        <v>425</v>
      </c>
      <c r="H54" s="14" t="s">
        <v>425</v>
      </c>
      <c r="I54" s="14" t="s">
        <v>343</v>
      </c>
      <c r="J54" s="14" t="s">
        <v>343</v>
      </c>
      <c r="K54" s="14" t="s">
        <v>344</v>
      </c>
      <c r="L54" s="14" t="s">
        <v>344</v>
      </c>
      <c r="M54" s="14" t="s">
        <v>346</v>
      </c>
      <c r="N54" s="14" t="s">
        <v>347</v>
      </c>
      <c r="O54" s="14" t="s">
        <v>387</v>
      </c>
      <c r="P54" s="14" t="s">
        <v>426</v>
      </c>
    </row>
    <row r="55" spans="1:16" x14ac:dyDescent="0.25">
      <c r="A55" t="str">
        <f t="shared" si="1"/>
        <v>350-203-FD-50-05</v>
      </c>
      <c r="B55" s="14" t="s">
        <v>606</v>
      </c>
      <c r="C55" s="14" t="s">
        <v>479</v>
      </c>
      <c r="D55" s="14" t="s">
        <v>372</v>
      </c>
      <c r="E55" s="14" t="s">
        <v>88</v>
      </c>
      <c r="F55" s="14" t="s">
        <v>368</v>
      </c>
      <c r="G55" s="14" t="s">
        <v>607</v>
      </c>
      <c r="H55" s="14" t="s">
        <v>598</v>
      </c>
      <c r="I55" s="14" t="s">
        <v>608</v>
      </c>
      <c r="J55" s="14" t="s">
        <v>361</v>
      </c>
      <c r="K55" s="14" t="s">
        <v>344</v>
      </c>
      <c r="L55" s="14" t="s">
        <v>344</v>
      </c>
      <c r="M55" s="14" t="s">
        <v>362</v>
      </c>
      <c r="N55" s="14" t="s">
        <v>363</v>
      </c>
      <c r="O55" s="14" t="s">
        <v>387</v>
      </c>
      <c r="P55" s="14" t="s">
        <v>472</v>
      </c>
    </row>
    <row r="56" spans="1:16" x14ac:dyDescent="0.25">
      <c r="A56" t="str">
        <f t="shared" si="1"/>
        <v>350-303-FD-60-02</v>
      </c>
      <c r="B56" s="14" t="s">
        <v>609</v>
      </c>
      <c r="C56" s="14" t="s">
        <v>351</v>
      </c>
      <c r="D56" s="14" t="s">
        <v>340</v>
      </c>
      <c r="E56" s="14" t="s">
        <v>90</v>
      </c>
      <c r="F56" s="14" t="s">
        <v>368</v>
      </c>
      <c r="G56" s="14" t="s">
        <v>610</v>
      </c>
      <c r="H56" s="14" t="s">
        <v>598</v>
      </c>
      <c r="I56" s="14" t="s">
        <v>360</v>
      </c>
      <c r="J56" s="14" t="s">
        <v>361</v>
      </c>
      <c r="K56" s="14" t="s">
        <v>344</v>
      </c>
      <c r="L56" s="14" t="s">
        <v>344</v>
      </c>
      <c r="M56" s="14" t="s">
        <v>346</v>
      </c>
      <c r="N56" s="14" t="s">
        <v>363</v>
      </c>
      <c r="O56" s="14" t="s">
        <v>387</v>
      </c>
      <c r="P56" s="14" t="s">
        <v>481</v>
      </c>
    </row>
    <row r="57" spans="1:16" x14ac:dyDescent="0.25">
      <c r="A57" t="str">
        <f t="shared" si="1"/>
        <v>350-AN1-FD-60-01</v>
      </c>
      <c r="B57" s="14" t="s">
        <v>389</v>
      </c>
      <c r="C57" s="14" t="s">
        <v>351</v>
      </c>
      <c r="D57" s="14" t="s">
        <v>352</v>
      </c>
      <c r="E57" s="14" t="s">
        <v>92</v>
      </c>
      <c r="F57" s="14" t="s">
        <v>353</v>
      </c>
      <c r="G57" s="14" t="s">
        <v>390</v>
      </c>
      <c r="H57" s="14" t="s">
        <v>359</v>
      </c>
      <c r="I57" s="14" t="s">
        <v>343</v>
      </c>
      <c r="J57" s="14" t="s">
        <v>391</v>
      </c>
      <c r="K57" s="14" t="s">
        <v>344</v>
      </c>
      <c r="L57" s="14" t="s">
        <v>344</v>
      </c>
      <c r="M57" s="14" t="s">
        <v>346</v>
      </c>
      <c r="N57" s="14" t="s">
        <v>347</v>
      </c>
      <c r="O57" s="14" t="s">
        <v>387</v>
      </c>
      <c r="P57" s="14" t="s">
        <v>392</v>
      </c>
    </row>
    <row r="58" spans="1:16" x14ac:dyDescent="0.25">
      <c r="A58" t="str">
        <f t="shared" si="1"/>
        <v>350-N03-FD-60-01</v>
      </c>
      <c r="B58" s="14" t="s">
        <v>393</v>
      </c>
      <c r="C58" s="14" t="s">
        <v>351</v>
      </c>
      <c r="D58" s="14" t="s">
        <v>352</v>
      </c>
      <c r="E58" s="14" t="s">
        <v>85</v>
      </c>
      <c r="F58" s="14" t="s">
        <v>353</v>
      </c>
      <c r="G58" s="14" t="s">
        <v>394</v>
      </c>
      <c r="H58" s="14" t="s">
        <v>359</v>
      </c>
      <c r="I58" s="14" t="s">
        <v>343</v>
      </c>
      <c r="J58" s="14" t="s">
        <v>391</v>
      </c>
      <c r="K58" s="14" t="s">
        <v>344</v>
      </c>
      <c r="L58" s="14" t="s">
        <v>344</v>
      </c>
      <c r="M58" s="14" t="s">
        <v>362</v>
      </c>
      <c r="N58" s="14" t="s">
        <v>347</v>
      </c>
      <c r="O58" s="14" t="s">
        <v>387</v>
      </c>
      <c r="P58" s="14" t="s">
        <v>395</v>
      </c>
    </row>
    <row r="59" spans="1:16" x14ac:dyDescent="0.25">
      <c r="A59" t="str">
        <f t="shared" si="1"/>
        <v>360-223-RE-60-01</v>
      </c>
      <c r="B59" s="14" t="s">
        <v>350</v>
      </c>
      <c r="C59" s="14" t="s">
        <v>351</v>
      </c>
      <c r="D59" s="14" t="s">
        <v>352</v>
      </c>
      <c r="E59" s="14" t="s">
        <v>94</v>
      </c>
      <c r="F59" s="14" t="s">
        <v>353</v>
      </c>
      <c r="G59" s="14" t="s">
        <v>354</v>
      </c>
      <c r="H59" s="14" t="s">
        <v>354</v>
      </c>
      <c r="I59" s="14" t="s">
        <v>344</v>
      </c>
      <c r="J59" s="14" t="s">
        <v>344</v>
      </c>
      <c r="K59" s="14" t="s">
        <v>344</v>
      </c>
      <c r="L59" s="14" t="s">
        <v>344</v>
      </c>
      <c r="M59" s="14" t="s">
        <v>344</v>
      </c>
      <c r="N59" s="14" t="s">
        <v>347</v>
      </c>
      <c r="O59" s="14" t="s">
        <v>355</v>
      </c>
      <c r="P59" s="14" t="s">
        <v>356</v>
      </c>
    </row>
    <row r="60" spans="1:16" x14ac:dyDescent="0.25">
      <c r="A60" t="str">
        <f t="shared" si="1"/>
        <v>360-300-RE-10-04</v>
      </c>
      <c r="B60" s="14" t="s">
        <v>549</v>
      </c>
      <c r="C60" s="14" t="s">
        <v>499</v>
      </c>
      <c r="D60" s="14" t="s">
        <v>362</v>
      </c>
      <c r="E60" s="14" t="s">
        <v>96</v>
      </c>
      <c r="F60" s="14" t="s">
        <v>368</v>
      </c>
      <c r="G60" s="14" t="s">
        <v>550</v>
      </c>
      <c r="H60" s="14" t="s">
        <v>537</v>
      </c>
      <c r="I60" s="14" t="s">
        <v>444</v>
      </c>
      <c r="J60" s="14" t="s">
        <v>361</v>
      </c>
      <c r="K60" s="14" t="s">
        <v>344</v>
      </c>
      <c r="L60" s="14" t="s">
        <v>344</v>
      </c>
      <c r="M60" s="14" t="s">
        <v>362</v>
      </c>
      <c r="N60" s="14" t="s">
        <v>363</v>
      </c>
      <c r="O60" s="14" t="s">
        <v>355</v>
      </c>
      <c r="P60" s="14" t="s">
        <v>551</v>
      </c>
    </row>
    <row r="61" spans="1:16" x14ac:dyDescent="0.25">
      <c r="A61" t="str">
        <f t="shared" si="1"/>
        <v>360-300-RE-65-03</v>
      </c>
      <c r="B61" s="14" t="s">
        <v>702</v>
      </c>
      <c r="C61" s="14" t="s">
        <v>339</v>
      </c>
      <c r="D61" s="14" t="s">
        <v>346</v>
      </c>
      <c r="E61" s="14" t="s">
        <v>230</v>
      </c>
      <c r="F61" s="14" t="s">
        <v>368</v>
      </c>
      <c r="G61" s="14" t="s">
        <v>703</v>
      </c>
      <c r="H61" s="14" t="s">
        <v>704</v>
      </c>
      <c r="I61" s="14" t="s">
        <v>343</v>
      </c>
      <c r="J61" s="14" t="s">
        <v>391</v>
      </c>
      <c r="K61" s="14" t="s">
        <v>344</v>
      </c>
      <c r="L61" s="14" t="s">
        <v>344</v>
      </c>
      <c r="M61" s="14" t="s">
        <v>362</v>
      </c>
      <c r="N61" s="14" t="s">
        <v>363</v>
      </c>
      <c r="O61" s="14" t="s">
        <v>355</v>
      </c>
      <c r="P61" s="14" t="s">
        <v>551</v>
      </c>
    </row>
    <row r="62" spans="1:16" x14ac:dyDescent="0.25">
      <c r="A62" t="str">
        <f t="shared" si="1"/>
        <v>360-FDR-FD-60-04</v>
      </c>
      <c r="B62" s="14" t="s">
        <v>611</v>
      </c>
      <c r="C62" s="14" t="s">
        <v>351</v>
      </c>
      <c r="D62" s="14" t="s">
        <v>362</v>
      </c>
      <c r="E62" s="14" t="s">
        <v>98</v>
      </c>
      <c r="F62" s="14" t="s">
        <v>420</v>
      </c>
      <c r="G62" s="14" t="s">
        <v>612</v>
      </c>
      <c r="H62" s="14" t="s">
        <v>598</v>
      </c>
      <c r="I62" s="14" t="s">
        <v>613</v>
      </c>
      <c r="J62" s="14" t="s">
        <v>491</v>
      </c>
      <c r="K62" s="14" t="s">
        <v>344</v>
      </c>
      <c r="L62" s="14" t="s">
        <v>344</v>
      </c>
      <c r="M62" s="14" t="s">
        <v>362</v>
      </c>
      <c r="N62" s="14" t="s">
        <v>373</v>
      </c>
      <c r="O62" s="14" t="s">
        <v>387</v>
      </c>
      <c r="P62" s="14" t="s">
        <v>422</v>
      </c>
    </row>
    <row r="63" spans="1:16" x14ac:dyDescent="0.25">
      <c r="A63" t="str">
        <f t="shared" si="1"/>
        <v>360-FDR-FD-65-02</v>
      </c>
      <c r="B63" s="14" t="s">
        <v>419</v>
      </c>
      <c r="C63" s="14" t="s">
        <v>339</v>
      </c>
      <c r="D63" s="14" t="s">
        <v>340</v>
      </c>
      <c r="E63" s="14" t="s">
        <v>100</v>
      </c>
      <c r="F63" s="14" t="s">
        <v>420</v>
      </c>
      <c r="G63" s="14" t="s">
        <v>421</v>
      </c>
      <c r="H63" s="14" t="s">
        <v>421</v>
      </c>
      <c r="I63" s="14" t="s">
        <v>343</v>
      </c>
      <c r="J63" s="14" t="s">
        <v>391</v>
      </c>
      <c r="K63" s="14" t="s">
        <v>344</v>
      </c>
      <c r="L63" s="14" t="s">
        <v>344</v>
      </c>
      <c r="M63" s="14" t="s">
        <v>362</v>
      </c>
      <c r="N63" s="14" t="s">
        <v>373</v>
      </c>
      <c r="O63" s="14" t="s">
        <v>387</v>
      </c>
      <c r="P63" s="14" t="s">
        <v>422</v>
      </c>
    </row>
    <row r="64" spans="1:16" x14ac:dyDescent="0.25">
      <c r="A64" t="str">
        <f t="shared" si="1"/>
        <v>381-103-FD-80-02</v>
      </c>
      <c r="B64" s="14" t="s">
        <v>552</v>
      </c>
      <c r="C64" s="14" t="s">
        <v>526</v>
      </c>
      <c r="D64" s="14" t="s">
        <v>340</v>
      </c>
      <c r="E64" s="14" t="s">
        <v>102</v>
      </c>
      <c r="F64" s="14" t="s">
        <v>368</v>
      </c>
      <c r="G64" s="14" t="s">
        <v>553</v>
      </c>
      <c r="H64" s="14" t="s">
        <v>537</v>
      </c>
      <c r="I64" s="14" t="s">
        <v>343</v>
      </c>
      <c r="J64" s="14" t="s">
        <v>391</v>
      </c>
      <c r="K64" s="14" t="s">
        <v>344</v>
      </c>
      <c r="L64" s="14" t="s">
        <v>344</v>
      </c>
      <c r="M64" s="14" t="s">
        <v>346</v>
      </c>
      <c r="N64" s="14" t="s">
        <v>373</v>
      </c>
      <c r="O64" s="14" t="s">
        <v>398</v>
      </c>
      <c r="P64" s="14" t="s">
        <v>484</v>
      </c>
    </row>
    <row r="65" spans="1:16" x14ac:dyDescent="0.25">
      <c r="A65" t="str">
        <f t="shared" si="1"/>
        <v>383-204-FD-60-04</v>
      </c>
      <c r="B65" s="14" t="s">
        <v>631</v>
      </c>
      <c r="C65" s="14" t="s">
        <v>351</v>
      </c>
      <c r="D65" s="14" t="s">
        <v>362</v>
      </c>
      <c r="E65" s="14" t="s">
        <v>104</v>
      </c>
      <c r="F65" s="14" t="s">
        <v>36</v>
      </c>
      <c r="G65" s="14" t="s">
        <v>632</v>
      </c>
      <c r="H65" s="14" t="s">
        <v>624</v>
      </c>
      <c r="I65" s="14" t="s">
        <v>343</v>
      </c>
      <c r="J65" s="14" t="s">
        <v>391</v>
      </c>
      <c r="K65" s="14" t="s">
        <v>344</v>
      </c>
      <c r="L65" s="14" t="s">
        <v>344</v>
      </c>
      <c r="M65" s="14" t="s">
        <v>362</v>
      </c>
      <c r="N65" s="14" t="s">
        <v>363</v>
      </c>
      <c r="O65" s="14" t="s">
        <v>355</v>
      </c>
      <c r="P65" s="14" t="s">
        <v>633</v>
      </c>
    </row>
    <row r="66" spans="1:16" x14ac:dyDescent="0.25">
      <c r="A66" t="str">
        <f t="shared" ref="A66:A97" si="2">_xlfn.CONCAT(LEFT(B66,10),"-",C66,"-0",D66)</f>
        <v>383-303-FD-50-02</v>
      </c>
      <c r="B66" s="14" t="s">
        <v>478</v>
      </c>
      <c r="C66" s="14" t="s">
        <v>479</v>
      </c>
      <c r="D66" s="14" t="s">
        <v>340</v>
      </c>
      <c r="E66" s="14" t="s">
        <v>106</v>
      </c>
      <c r="F66" s="14" t="s">
        <v>368</v>
      </c>
      <c r="G66" s="14" t="s">
        <v>480</v>
      </c>
      <c r="H66" s="14" t="s">
        <v>467</v>
      </c>
      <c r="I66" s="14" t="s">
        <v>360</v>
      </c>
      <c r="J66" s="14" t="s">
        <v>361</v>
      </c>
      <c r="K66" s="14" t="s">
        <v>344</v>
      </c>
      <c r="L66" s="14" t="s">
        <v>344</v>
      </c>
      <c r="M66" s="14" t="s">
        <v>362</v>
      </c>
      <c r="N66" s="14" t="s">
        <v>363</v>
      </c>
      <c r="O66" s="14" t="s">
        <v>398</v>
      </c>
      <c r="P66" s="14" t="s">
        <v>481</v>
      </c>
    </row>
    <row r="67" spans="1:16" x14ac:dyDescent="0.25">
      <c r="A67" t="str">
        <f t="shared" si="2"/>
        <v>383-303-FD-55-01</v>
      </c>
      <c r="B67" s="14" t="s">
        <v>825</v>
      </c>
      <c r="C67" s="14" t="s">
        <v>826</v>
      </c>
      <c r="D67" s="14" t="s">
        <v>352</v>
      </c>
      <c r="E67" s="14" t="s">
        <v>232</v>
      </c>
      <c r="F67" s="14" t="s">
        <v>368</v>
      </c>
      <c r="G67" s="14" t="s">
        <v>827</v>
      </c>
      <c r="H67" s="14" t="s">
        <v>827</v>
      </c>
      <c r="I67" s="14" t="s">
        <v>343</v>
      </c>
      <c r="J67" s="14" t="s">
        <v>361</v>
      </c>
      <c r="K67" s="14" t="s">
        <v>344</v>
      </c>
      <c r="L67" s="14" t="s">
        <v>344</v>
      </c>
      <c r="M67" s="14" t="s">
        <v>362</v>
      </c>
      <c r="N67" s="14" t="s">
        <v>373</v>
      </c>
      <c r="O67" s="14" t="s">
        <v>398</v>
      </c>
      <c r="P67" s="14" t="s">
        <v>481</v>
      </c>
    </row>
    <row r="68" spans="1:16" x14ac:dyDescent="0.25">
      <c r="A68" t="str">
        <f t="shared" si="2"/>
        <v>383-920-RE-60-02</v>
      </c>
      <c r="B68" s="14" t="s">
        <v>581</v>
      </c>
      <c r="C68" s="14" t="s">
        <v>351</v>
      </c>
      <c r="D68" s="14" t="s">
        <v>340</v>
      </c>
      <c r="E68" s="14" t="s">
        <v>108</v>
      </c>
      <c r="F68" s="14" t="s">
        <v>368</v>
      </c>
      <c r="G68" s="14" t="s">
        <v>582</v>
      </c>
      <c r="H68" s="14" t="s">
        <v>583</v>
      </c>
      <c r="I68" s="14" t="s">
        <v>343</v>
      </c>
      <c r="J68" s="14" t="s">
        <v>391</v>
      </c>
      <c r="K68" s="14" t="s">
        <v>344</v>
      </c>
      <c r="L68" s="14" t="s">
        <v>344</v>
      </c>
      <c r="M68" s="14" t="s">
        <v>362</v>
      </c>
      <c r="N68" s="14" t="s">
        <v>363</v>
      </c>
      <c r="O68" s="14" t="s">
        <v>387</v>
      </c>
      <c r="P68" s="14" t="s">
        <v>584</v>
      </c>
    </row>
    <row r="69" spans="1:16" x14ac:dyDescent="0.25">
      <c r="A69" t="str">
        <f t="shared" si="2"/>
        <v>383-920-RE-65-01</v>
      </c>
      <c r="B69" s="14" t="s">
        <v>765</v>
      </c>
      <c r="C69" s="14" t="s">
        <v>339</v>
      </c>
      <c r="D69" s="14" t="s">
        <v>352</v>
      </c>
      <c r="E69" s="14" t="s">
        <v>234</v>
      </c>
      <c r="F69" s="14" t="s">
        <v>368</v>
      </c>
      <c r="G69" s="14" t="s">
        <v>766</v>
      </c>
      <c r="H69" s="14" t="s">
        <v>766</v>
      </c>
      <c r="I69" s="14" t="s">
        <v>343</v>
      </c>
      <c r="J69" s="14" t="s">
        <v>391</v>
      </c>
      <c r="K69" s="14" t="s">
        <v>344</v>
      </c>
      <c r="L69" s="14" t="s">
        <v>344</v>
      </c>
      <c r="M69" s="14" t="s">
        <v>346</v>
      </c>
      <c r="N69" s="14" t="s">
        <v>347</v>
      </c>
      <c r="O69" s="14" t="s">
        <v>387</v>
      </c>
      <c r="P69" s="14" t="s">
        <v>584</v>
      </c>
    </row>
    <row r="70" spans="1:16" x14ac:dyDescent="0.25">
      <c r="A70" t="str">
        <f t="shared" si="2"/>
        <v>385-103-FD-60-02</v>
      </c>
      <c r="B70" s="14" t="s">
        <v>482</v>
      </c>
      <c r="C70" s="14" t="s">
        <v>351</v>
      </c>
      <c r="D70" s="14" t="s">
        <v>340</v>
      </c>
      <c r="E70" s="14" t="s">
        <v>483</v>
      </c>
      <c r="F70" s="14" t="s">
        <v>368</v>
      </c>
      <c r="G70" s="14" t="s">
        <v>397</v>
      </c>
      <c r="H70" s="14" t="s">
        <v>467</v>
      </c>
      <c r="I70" s="14" t="s">
        <v>343</v>
      </c>
      <c r="J70" s="14" t="s">
        <v>391</v>
      </c>
      <c r="K70" s="14" t="s">
        <v>344</v>
      </c>
      <c r="L70" s="14" t="s">
        <v>344</v>
      </c>
      <c r="M70" s="14" t="s">
        <v>362</v>
      </c>
      <c r="N70" s="14" t="s">
        <v>347</v>
      </c>
      <c r="O70" s="14" t="s">
        <v>398</v>
      </c>
      <c r="P70" s="14" t="s">
        <v>484</v>
      </c>
    </row>
    <row r="71" spans="1:16" x14ac:dyDescent="0.25">
      <c r="A71" t="str">
        <f t="shared" si="2"/>
        <v>385-103-FD-65-01</v>
      </c>
      <c r="B71" s="14" t="s">
        <v>762</v>
      </c>
      <c r="C71" s="14" t="s">
        <v>339</v>
      </c>
      <c r="D71" s="14" t="s">
        <v>352</v>
      </c>
      <c r="E71" s="14" t="s">
        <v>763</v>
      </c>
      <c r="F71" s="14" t="s">
        <v>368</v>
      </c>
      <c r="G71" s="14" t="s">
        <v>764</v>
      </c>
      <c r="H71" s="14" t="s">
        <v>764</v>
      </c>
      <c r="I71" s="14" t="s">
        <v>343</v>
      </c>
      <c r="J71" s="14" t="s">
        <v>391</v>
      </c>
      <c r="K71" s="14" t="s">
        <v>344</v>
      </c>
      <c r="L71" s="14" t="s">
        <v>344</v>
      </c>
      <c r="M71" s="14" t="s">
        <v>362</v>
      </c>
      <c r="N71" s="14" t="s">
        <v>347</v>
      </c>
      <c r="O71" s="14" t="s">
        <v>398</v>
      </c>
      <c r="P71" s="14" t="s">
        <v>484</v>
      </c>
    </row>
    <row r="72" spans="1:16" x14ac:dyDescent="0.25">
      <c r="A72" t="str">
        <f t="shared" si="2"/>
        <v>385-203-FD-60-01</v>
      </c>
      <c r="B72" s="14" t="s">
        <v>834</v>
      </c>
      <c r="C72" s="14" t="s">
        <v>351</v>
      </c>
      <c r="D72" s="14" t="s">
        <v>352</v>
      </c>
      <c r="E72" s="14" t="s">
        <v>238</v>
      </c>
      <c r="F72" s="14" t="s">
        <v>368</v>
      </c>
      <c r="G72" s="14" t="s">
        <v>835</v>
      </c>
      <c r="H72" s="14" t="s">
        <v>835</v>
      </c>
      <c r="I72" s="14" t="s">
        <v>608</v>
      </c>
      <c r="J72" s="14" t="s">
        <v>391</v>
      </c>
      <c r="K72" s="14" t="s">
        <v>344</v>
      </c>
      <c r="L72" s="14" t="s">
        <v>344</v>
      </c>
      <c r="M72" s="14" t="s">
        <v>362</v>
      </c>
      <c r="N72" s="14" t="s">
        <v>373</v>
      </c>
      <c r="O72" s="14" t="s">
        <v>398</v>
      </c>
      <c r="P72" s="14" t="s">
        <v>472</v>
      </c>
    </row>
    <row r="73" spans="1:16" x14ac:dyDescent="0.25">
      <c r="A73" t="str">
        <f t="shared" si="2"/>
        <v>385-FPF-03-60-02</v>
      </c>
      <c r="B73" s="14" t="s">
        <v>446</v>
      </c>
      <c r="C73" s="14" t="s">
        <v>351</v>
      </c>
      <c r="D73" s="14" t="s">
        <v>340</v>
      </c>
      <c r="E73" s="14" t="s">
        <v>112</v>
      </c>
      <c r="F73" s="14" t="s">
        <v>420</v>
      </c>
      <c r="G73" s="14" t="s">
        <v>447</v>
      </c>
      <c r="H73" s="14" t="s">
        <v>443</v>
      </c>
      <c r="I73" s="14" t="s">
        <v>343</v>
      </c>
      <c r="J73" s="14" t="s">
        <v>343</v>
      </c>
      <c r="K73" s="14" t="s">
        <v>344</v>
      </c>
      <c r="L73" s="14" t="s">
        <v>344</v>
      </c>
      <c r="M73" s="14" t="s">
        <v>372</v>
      </c>
      <c r="N73" s="14" t="s">
        <v>373</v>
      </c>
      <c r="O73" s="14" t="s">
        <v>387</v>
      </c>
      <c r="P73" s="14" t="s">
        <v>422</v>
      </c>
    </row>
    <row r="74" spans="1:16" x14ac:dyDescent="0.25">
      <c r="A74" t="str">
        <f t="shared" si="2"/>
        <v>385-N09-FD-60-01</v>
      </c>
      <c r="B74" s="14" t="s">
        <v>396</v>
      </c>
      <c r="C74" s="14" t="s">
        <v>351</v>
      </c>
      <c r="D74" s="14" t="s">
        <v>352</v>
      </c>
      <c r="E74" s="14" t="s">
        <v>110</v>
      </c>
      <c r="F74" s="14" t="s">
        <v>353</v>
      </c>
      <c r="G74" s="14" t="s">
        <v>397</v>
      </c>
      <c r="H74" s="14" t="s">
        <v>359</v>
      </c>
      <c r="I74" s="14" t="s">
        <v>343</v>
      </c>
      <c r="J74" s="14" t="s">
        <v>391</v>
      </c>
      <c r="K74" s="14" t="s">
        <v>344</v>
      </c>
      <c r="L74" s="14" t="s">
        <v>344</v>
      </c>
      <c r="M74" s="14" t="s">
        <v>362</v>
      </c>
      <c r="N74" s="14" t="s">
        <v>347</v>
      </c>
      <c r="O74" s="14" t="s">
        <v>398</v>
      </c>
      <c r="P74" s="14" t="s">
        <v>399</v>
      </c>
    </row>
    <row r="75" spans="1:16" x14ac:dyDescent="0.25">
      <c r="A75" t="str">
        <f t="shared" si="2"/>
        <v>387-103-FD-60-02</v>
      </c>
      <c r="B75" s="14" t="s">
        <v>554</v>
      </c>
      <c r="C75" s="14" t="s">
        <v>351</v>
      </c>
      <c r="D75" s="14" t="s">
        <v>340</v>
      </c>
      <c r="E75" s="14" t="s">
        <v>555</v>
      </c>
      <c r="F75" s="14" t="s">
        <v>368</v>
      </c>
      <c r="G75" s="14" t="s">
        <v>401</v>
      </c>
      <c r="H75" s="14" t="s">
        <v>537</v>
      </c>
      <c r="I75" s="14" t="s">
        <v>343</v>
      </c>
      <c r="J75" s="14" t="s">
        <v>391</v>
      </c>
      <c r="K75" s="14" t="s">
        <v>344</v>
      </c>
      <c r="L75" s="14" t="s">
        <v>344</v>
      </c>
      <c r="M75" s="14" t="s">
        <v>362</v>
      </c>
      <c r="N75" s="14" t="s">
        <v>373</v>
      </c>
      <c r="O75" s="14" t="s">
        <v>398</v>
      </c>
      <c r="P75" s="14" t="s">
        <v>484</v>
      </c>
    </row>
    <row r="76" spans="1:16" x14ac:dyDescent="0.25">
      <c r="A76" t="str">
        <f t="shared" si="2"/>
        <v>387-103-FD-65-01</v>
      </c>
      <c r="B76" s="14" t="s">
        <v>793</v>
      </c>
      <c r="C76" s="14" t="s">
        <v>339</v>
      </c>
      <c r="D76" s="14" t="s">
        <v>352</v>
      </c>
      <c r="E76" s="14" t="s">
        <v>240</v>
      </c>
      <c r="F76" s="14" t="s">
        <v>368</v>
      </c>
      <c r="G76" s="14" t="s">
        <v>344</v>
      </c>
      <c r="H76" s="14" t="s">
        <v>794</v>
      </c>
      <c r="I76" s="14" t="s">
        <v>343</v>
      </c>
      <c r="J76" s="14" t="s">
        <v>391</v>
      </c>
      <c r="K76" s="14" t="s">
        <v>344</v>
      </c>
      <c r="L76" s="14" t="s">
        <v>344</v>
      </c>
      <c r="M76" s="14" t="s">
        <v>362</v>
      </c>
      <c r="N76" s="14" t="s">
        <v>347</v>
      </c>
      <c r="O76" s="14" t="s">
        <v>398</v>
      </c>
      <c r="P76" s="14" t="s">
        <v>344</v>
      </c>
    </row>
    <row r="77" spans="1:16" x14ac:dyDescent="0.25">
      <c r="A77" t="str">
        <f t="shared" si="2"/>
        <v>387-203-FD-65-01</v>
      </c>
      <c r="B77" s="14" t="s">
        <v>722</v>
      </c>
      <c r="C77" s="14" t="s">
        <v>339</v>
      </c>
      <c r="D77" s="14" t="s">
        <v>352</v>
      </c>
      <c r="E77" s="14" t="s">
        <v>723</v>
      </c>
      <c r="F77" s="14" t="s">
        <v>368</v>
      </c>
      <c r="G77" s="14" t="s">
        <v>724</v>
      </c>
      <c r="H77" s="14" t="s">
        <v>725</v>
      </c>
      <c r="I77" s="14" t="s">
        <v>382</v>
      </c>
      <c r="J77" s="14" t="s">
        <v>382</v>
      </c>
      <c r="K77" s="14" t="s">
        <v>344</v>
      </c>
      <c r="L77" s="14" t="s">
        <v>345</v>
      </c>
      <c r="M77" s="14" t="s">
        <v>362</v>
      </c>
      <c r="N77" s="14" t="s">
        <v>347</v>
      </c>
      <c r="O77" s="14" t="s">
        <v>398</v>
      </c>
      <c r="P77" s="14" t="s">
        <v>472</v>
      </c>
    </row>
    <row r="78" spans="1:16" x14ac:dyDescent="0.25">
      <c r="A78" t="str">
        <f t="shared" si="2"/>
        <v>387-203-FD-80-01</v>
      </c>
      <c r="B78" s="14" t="s">
        <v>858</v>
      </c>
      <c r="C78" s="14" t="s">
        <v>526</v>
      </c>
      <c r="D78" s="14" t="s">
        <v>352</v>
      </c>
      <c r="E78" s="14" t="s">
        <v>244</v>
      </c>
      <c r="F78" s="14" t="s">
        <v>368</v>
      </c>
      <c r="G78" s="14" t="s">
        <v>518</v>
      </c>
      <c r="H78" s="14" t="s">
        <v>518</v>
      </c>
      <c r="I78" s="14" t="s">
        <v>360</v>
      </c>
      <c r="J78" s="14" t="s">
        <v>391</v>
      </c>
      <c r="K78" s="14" t="s">
        <v>344</v>
      </c>
      <c r="L78" s="14" t="s">
        <v>344</v>
      </c>
      <c r="M78" s="14" t="s">
        <v>362</v>
      </c>
      <c r="N78" s="14" t="s">
        <v>363</v>
      </c>
      <c r="O78" s="14" t="s">
        <v>398</v>
      </c>
      <c r="P78" s="14" t="s">
        <v>472</v>
      </c>
    </row>
    <row r="79" spans="1:16" x14ac:dyDescent="0.25">
      <c r="A79" t="str">
        <f t="shared" si="2"/>
        <v>387-303-FD-60-02</v>
      </c>
      <c r="B79" s="14" t="s">
        <v>614</v>
      </c>
      <c r="C79" s="14" t="s">
        <v>351</v>
      </c>
      <c r="D79" s="14" t="s">
        <v>340</v>
      </c>
      <c r="E79" s="14" t="s">
        <v>117</v>
      </c>
      <c r="F79" s="14" t="s">
        <v>368</v>
      </c>
      <c r="G79" s="14" t="s">
        <v>615</v>
      </c>
      <c r="H79" s="14" t="s">
        <v>598</v>
      </c>
      <c r="I79" s="14" t="s">
        <v>360</v>
      </c>
      <c r="J79" s="14" t="s">
        <v>361</v>
      </c>
      <c r="K79" s="14" t="s">
        <v>344</v>
      </c>
      <c r="L79" s="14" t="s">
        <v>344</v>
      </c>
      <c r="M79" s="14" t="s">
        <v>362</v>
      </c>
      <c r="N79" s="14" t="s">
        <v>373</v>
      </c>
      <c r="O79" s="14" t="s">
        <v>398</v>
      </c>
      <c r="P79" s="14" t="s">
        <v>481</v>
      </c>
    </row>
    <row r="80" spans="1:16" x14ac:dyDescent="0.25">
      <c r="A80" t="str">
        <f t="shared" si="2"/>
        <v>387-N10-FD-60-01</v>
      </c>
      <c r="B80" s="14" t="s">
        <v>400</v>
      </c>
      <c r="C80" s="14" t="s">
        <v>351</v>
      </c>
      <c r="D80" s="14" t="s">
        <v>352</v>
      </c>
      <c r="E80" s="14" t="s">
        <v>115</v>
      </c>
      <c r="F80" s="14" t="s">
        <v>353</v>
      </c>
      <c r="G80" s="14" t="s">
        <v>401</v>
      </c>
      <c r="H80" s="14" t="s">
        <v>359</v>
      </c>
      <c r="I80" s="14" t="s">
        <v>343</v>
      </c>
      <c r="J80" s="14" t="s">
        <v>391</v>
      </c>
      <c r="K80" s="14" t="s">
        <v>344</v>
      </c>
      <c r="L80" s="14" t="s">
        <v>344</v>
      </c>
      <c r="M80" s="14" t="s">
        <v>362</v>
      </c>
      <c r="N80" s="14" t="s">
        <v>373</v>
      </c>
      <c r="O80" s="14" t="s">
        <v>398</v>
      </c>
      <c r="P80" s="14" t="s">
        <v>402</v>
      </c>
    </row>
    <row r="81" spans="1:16" x14ac:dyDescent="0.25">
      <c r="A81" t="str">
        <f t="shared" si="2"/>
        <v>401-103-FD-80-03</v>
      </c>
      <c r="B81" s="14" t="s">
        <v>556</v>
      </c>
      <c r="C81" s="14" t="s">
        <v>526</v>
      </c>
      <c r="D81" s="14" t="s">
        <v>346</v>
      </c>
      <c r="E81" s="14" t="s">
        <v>119</v>
      </c>
      <c r="F81" s="14" t="s">
        <v>368</v>
      </c>
      <c r="G81" s="14" t="s">
        <v>557</v>
      </c>
      <c r="H81" s="14" t="s">
        <v>537</v>
      </c>
      <c r="I81" s="14" t="s">
        <v>360</v>
      </c>
      <c r="J81" s="14" t="s">
        <v>361</v>
      </c>
      <c r="K81" s="14" t="s">
        <v>344</v>
      </c>
      <c r="L81" s="14" t="s">
        <v>344</v>
      </c>
      <c r="M81" s="14" t="s">
        <v>362</v>
      </c>
      <c r="N81" s="14" t="s">
        <v>373</v>
      </c>
      <c r="O81" s="14" t="s">
        <v>387</v>
      </c>
      <c r="P81" s="14" t="s">
        <v>484</v>
      </c>
    </row>
    <row r="82" spans="1:16" x14ac:dyDescent="0.25">
      <c r="A82" t="str">
        <f t="shared" si="2"/>
        <v>401-203-FD-60-01</v>
      </c>
      <c r="B82" s="14" t="s">
        <v>836</v>
      </c>
      <c r="C82" s="14" t="s">
        <v>351</v>
      </c>
      <c r="D82" s="14" t="s">
        <v>352</v>
      </c>
      <c r="E82" s="14" t="s">
        <v>248</v>
      </c>
      <c r="F82" s="14" t="s">
        <v>368</v>
      </c>
      <c r="G82" s="14" t="s">
        <v>837</v>
      </c>
      <c r="H82" s="14" t="s">
        <v>837</v>
      </c>
      <c r="I82" s="14" t="s">
        <v>343</v>
      </c>
      <c r="J82" s="14" t="s">
        <v>391</v>
      </c>
      <c r="K82" s="14" t="s">
        <v>344</v>
      </c>
      <c r="L82" s="14" t="s">
        <v>344</v>
      </c>
      <c r="M82" s="14" t="s">
        <v>362</v>
      </c>
      <c r="N82" s="14" t="s">
        <v>373</v>
      </c>
      <c r="O82" s="14" t="s">
        <v>387</v>
      </c>
      <c r="P82" s="14" t="s">
        <v>472</v>
      </c>
    </row>
    <row r="83" spans="1:16" x14ac:dyDescent="0.25">
      <c r="A83" t="str">
        <f t="shared" si="2"/>
        <v>401-303-FD-60-02</v>
      </c>
      <c r="B83" s="14" t="s">
        <v>485</v>
      </c>
      <c r="C83" s="14" t="s">
        <v>351</v>
      </c>
      <c r="D83" s="14" t="s">
        <v>340</v>
      </c>
      <c r="E83" s="14" t="s">
        <v>121</v>
      </c>
      <c r="F83" s="14" t="s">
        <v>368</v>
      </c>
      <c r="G83" s="14" t="s">
        <v>486</v>
      </c>
      <c r="H83" s="14" t="s">
        <v>467</v>
      </c>
      <c r="I83" s="14" t="s">
        <v>360</v>
      </c>
      <c r="J83" s="14" t="s">
        <v>361</v>
      </c>
      <c r="K83" s="14" t="s">
        <v>344</v>
      </c>
      <c r="L83" s="14" t="s">
        <v>344</v>
      </c>
      <c r="M83" s="14" t="s">
        <v>362</v>
      </c>
      <c r="N83" s="14" t="s">
        <v>373</v>
      </c>
      <c r="O83" s="14" t="s">
        <v>387</v>
      </c>
      <c r="P83" s="14" t="s">
        <v>481</v>
      </c>
    </row>
    <row r="84" spans="1:16" x14ac:dyDescent="0.25">
      <c r="A84" t="str">
        <f t="shared" si="2"/>
        <v>410-014-FD-50-06</v>
      </c>
      <c r="B84" s="14" t="s">
        <v>516</v>
      </c>
      <c r="C84" s="14" t="s">
        <v>479</v>
      </c>
      <c r="D84" s="14" t="s">
        <v>517</v>
      </c>
      <c r="E84" s="14" t="s">
        <v>123</v>
      </c>
      <c r="F84" s="14" t="s">
        <v>36</v>
      </c>
      <c r="G84" s="14" t="s">
        <v>518</v>
      </c>
      <c r="H84" s="14" t="s">
        <v>500</v>
      </c>
      <c r="I84" s="14" t="s">
        <v>519</v>
      </c>
      <c r="J84" s="14" t="s">
        <v>520</v>
      </c>
      <c r="K84" s="14" t="s">
        <v>344</v>
      </c>
      <c r="L84" s="14" t="s">
        <v>344</v>
      </c>
      <c r="M84" s="14" t="s">
        <v>372</v>
      </c>
      <c r="N84" s="14" t="s">
        <v>363</v>
      </c>
      <c r="O84" s="14" t="s">
        <v>355</v>
      </c>
      <c r="P84" s="14" t="s">
        <v>521</v>
      </c>
    </row>
    <row r="85" spans="1:16" x14ac:dyDescent="0.25">
      <c r="A85" t="str">
        <f t="shared" si="2"/>
        <v>410-014-FD-65-01</v>
      </c>
      <c r="B85" s="14" t="s">
        <v>711</v>
      </c>
      <c r="C85" s="14" t="s">
        <v>339</v>
      </c>
      <c r="D85" s="14" t="s">
        <v>352</v>
      </c>
      <c r="E85" s="14" t="s">
        <v>250</v>
      </c>
      <c r="F85" s="14" t="s">
        <v>36</v>
      </c>
      <c r="G85" s="14" t="s">
        <v>712</v>
      </c>
      <c r="H85" s="14" t="s">
        <v>713</v>
      </c>
      <c r="I85" s="14" t="s">
        <v>360</v>
      </c>
      <c r="J85" s="14" t="s">
        <v>361</v>
      </c>
      <c r="K85" s="14" t="s">
        <v>344</v>
      </c>
      <c r="L85" s="14" t="s">
        <v>344</v>
      </c>
      <c r="M85" s="14" t="s">
        <v>372</v>
      </c>
      <c r="N85" s="14" t="s">
        <v>363</v>
      </c>
      <c r="O85" s="14" t="s">
        <v>355</v>
      </c>
      <c r="P85" s="14" t="s">
        <v>714</v>
      </c>
    </row>
    <row r="86" spans="1:16" x14ac:dyDescent="0.25">
      <c r="A86" t="str">
        <f t="shared" si="2"/>
        <v>410-103-FD-60-01</v>
      </c>
      <c r="B86" s="14" t="s">
        <v>700</v>
      </c>
      <c r="C86" s="14" t="s">
        <v>351</v>
      </c>
      <c r="D86" s="14" t="s">
        <v>352</v>
      </c>
      <c r="E86" s="14" t="s">
        <v>252</v>
      </c>
      <c r="F86" s="14" t="s">
        <v>36</v>
      </c>
      <c r="G86" s="14" t="s">
        <v>701</v>
      </c>
      <c r="H86" s="14" t="s">
        <v>701</v>
      </c>
      <c r="I86" s="14" t="s">
        <v>343</v>
      </c>
      <c r="J86" s="14" t="s">
        <v>391</v>
      </c>
      <c r="K86" s="14" t="s">
        <v>344</v>
      </c>
      <c r="L86" s="14" t="s">
        <v>344</v>
      </c>
      <c r="M86" s="14" t="s">
        <v>346</v>
      </c>
      <c r="N86" s="14" t="s">
        <v>347</v>
      </c>
      <c r="O86" s="14" t="s">
        <v>405</v>
      </c>
      <c r="P86" s="14" t="s">
        <v>699</v>
      </c>
    </row>
    <row r="87" spans="1:16" x14ac:dyDescent="0.25">
      <c r="A87" t="str">
        <f t="shared" si="2"/>
        <v>410-103-FD-65-01</v>
      </c>
      <c r="B87" s="14" t="s">
        <v>697</v>
      </c>
      <c r="C87" s="14" t="s">
        <v>339</v>
      </c>
      <c r="D87" s="14" t="s">
        <v>352</v>
      </c>
      <c r="E87" s="14" t="s">
        <v>698</v>
      </c>
      <c r="F87" s="14" t="s">
        <v>36</v>
      </c>
      <c r="G87" s="14" t="s">
        <v>696</v>
      </c>
      <c r="H87" s="14" t="s">
        <v>696</v>
      </c>
      <c r="I87" s="14" t="s">
        <v>343</v>
      </c>
      <c r="J87" s="14" t="s">
        <v>343</v>
      </c>
      <c r="K87" s="14" t="s">
        <v>344</v>
      </c>
      <c r="L87" s="14" t="s">
        <v>344</v>
      </c>
      <c r="M87" s="14" t="s">
        <v>346</v>
      </c>
      <c r="N87" s="14" t="s">
        <v>347</v>
      </c>
      <c r="O87" s="14" t="s">
        <v>405</v>
      </c>
      <c r="P87" s="14" t="s">
        <v>699</v>
      </c>
    </row>
    <row r="88" spans="1:16" x14ac:dyDescent="0.25">
      <c r="A88" t="str">
        <f t="shared" si="2"/>
        <v>410-113-FD-50-04</v>
      </c>
      <c r="B88" s="14" t="s">
        <v>522</v>
      </c>
      <c r="C88" s="14" t="s">
        <v>479</v>
      </c>
      <c r="D88" s="14" t="s">
        <v>362</v>
      </c>
      <c r="E88" s="14" t="s">
        <v>125</v>
      </c>
      <c r="F88" s="14" t="s">
        <v>36</v>
      </c>
      <c r="G88" s="14" t="s">
        <v>523</v>
      </c>
      <c r="H88" s="14" t="s">
        <v>500</v>
      </c>
      <c r="I88" s="14" t="s">
        <v>360</v>
      </c>
      <c r="J88" s="14" t="s">
        <v>514</v>
      </c>
      <c r="K88" s="14" t="s">
        <v>344</v>
      </c>
      <c r="L88" s="14" t="s">
        <v>344</v>
      </c>
      <c r="M88" s="14" t="s">
        <v>346</v>
      </c>
      <c r="N88" s="14" t="s">
        <v>373</v>
      </c>
      <c r="O88" s="14" t="s">
        <v>405</v>
      </c>
      <c r="P88" s="14" t="s">
        <v>524</v>
      </c>
    </row>
    <row r="89" spans="1:16" x14ac:dyDescent="0.25">
      <c r="A89" t="str">
        <f t="shared" si="2"/>
        <v>410-123-FD-80-03</v>
      </c>
      <c r="B89" s="14" t="s">
        <v>525</v>
      </c>
      <c r="C89" s="14" t="s">
        <v>526</v>
      </c>
      <c r="D89" s="14" t="s">
        <v>346</v>
      </c>
      <c r="E89" s="14" t="s">
        <v>527</v>
      </c>
      <c r="F89" s="14" t="s">
        <v>36</v>
      </c>
      <c r="G89" s="14" t="s">
        <v>528</v>
      </c>
      <c r="H89" s="14" t="s">
        <v>500</v>
      </c>
      <c r="I89" s="14" t="s">
        <v>360</v>
      </c>
      <c r="J89" s="14" t="s">
        <v>361</v>
      </c>
      <c r="K89" s="14" t="s">
        <v>344</v>
      </c>
      <c r="L89" s="14" t="s">
        <v>344</v>
      </c>
      <c r="M89" s="14" t="s">
        <v>362</v>
      </c>
      <c r="N89" s="14" t="s">
        <v>373</v>
      </c>
      <c r="O89" s="14" t="s">
        <v>387</v>
      </c>
      <c r="P89" s="14" t="s">
        <v>529</v>
      </c>
    </row>
    <row r="90" spans="1:16" x14ac:dyDescent="0.25">
      <c r="A90" t="str">
        <f t="shared" si="2"/>
        <v>410-124-FD-50-04</v>
      </c>
      <c r="B90" s="14" t="s">
        <v>558</v>
      </c>
      <c r="C90" s="14" t="s">
        <v>479</v>
      </c>
      <c r="D90" s="14" t="s">
        <v>362</v>
      </c>
      <c r="E90" s="14" t="s">
        <v>129</v>
      </c>
      <c r="F90" s="14" t="s">
        <v>36</v>
      </c>
      <c r="G90" s="14" t="s">
        <v>559</v>
      </c>
      <c r="H90" s="14" t="s">
        <v>537</v>
      </c>
      <c r="I90" s="14" t="s">
        <v>444</v>
      </c>
      <c r="J90" s="14" t="s">
        <v>520</v>
      </c>
      <c r="K90" s="14" t="s">
        <v>344</v>
      </c>
      <c r="L90" s="14" t="s">
        <v>344</v>
      </c>
      <c r="M90" s="14" t="s">
        <v>362</v>
      </c>
      <c r="N90" s="14" t="s">
        <v>373</v>
      </c>
      <c r="O90" s="14" t="s">
        <v>355</v>
      </c>
      <c r="P90" s="14" t="s">
        <v>560</v>
      </c>
    </row>
    <row r="91" spans="1:16" x14ac:dyDescent="0.25">
      <c r="A91" t="str">
        <f t="shared" si="2"/>
        <v>410-203-FD-60-02</v>
      </c>
      <c r="B91" s="14" t="s">
        <v>487</v>
      </c>
      <c r="C91" s="14" t="s">
        <v>351</v>
      </c>
      <c r="D91" s="14" t="s">
        <v>340</v>
      </c>
      <c r="E91" s="14" t="s">
        <v>131</v>
      </c>
      <c r="F91" s="14" t="s">
        <v>36</v>
      </c>
      <c r="G91" s="14" t="s">
        <v>488</v>
      </c>
      <c r="H91" s="14" t="s">
        <v>467</v>
      </c>
      <c r="I91" s="14" t="s">
        <v>343</v>
      </c>
      <c r="J91" s="14" t="s">
        <v>391</v>
      </c>
      <c r="K91" s="14" t="s">
        <v>344</v>
      </c>
      <c r="L91" s="14" t="s">
        <v>344</v>
      </c>
      <c r="M91" s="14" t="s">
        <v>362</v>
      </c>
      <c r="N91" s="14" t="s">
        <v>373</v>
      </c>
      <c r="O91" s="14" t="s">
        <v>387</v>
      </c>
      <c r="P91" s="14" t="s">
        <v>344</v>
      </c>
    </row>
    <row r="92" spans="1:16" x14ac:dyDescent="0.25">
      <c r="A92" t="str">
        <f t="shared" si="2"/>
        <v>410-214-FD-60-03</v>
      </c>
      <c r="B92" s="14" t="s">
        <v>634</v>
      </c>
      <c r="C92" s="14" t="s">
        <v>351</v>
      </c>
      <c r="D92" s="14" t="s">
        <v>346</v>
      </c>
      <c r="E92" s="14" t="s">
        <v>133</v>
      </c>
      <c r="F92" s="14" t="s">
        <v>36</v>
      </c>
      <c r="G92" s="14" t="s">
        <v>635</v>
      </c>
      <c r="H92" s="14" t="s">
        <v>624</v>
      </c>
      <c r="I92" s="14" t="s">
        <v>579</v>
      </c>
      <c r="J92" s="14" t="s">
        <v>491</v>
      </c>
      <c r="K92" s="14" t="s">
        <v>344</v>
      </c>
      <c r="L92" s="14" t="s">
        <v>344</v>
      </c>
      <c r="M92" s="14" t="s">
        <v>362</v>
      </c>
      <c r="N92" s="14" t="s">
        <v>373</v>
      </c>
      <c r="O92" s="14" t="s">
        <v>355</v>
      </c>
      <c r="P92" s="14" t="s">
        <v>521</v>
      </c>
    </row>
    <row r="93" spans="1:16" x14ac:dyDescent="0.25">
      <c r="A93" t="str">
        <f t="shared" si="2"/>
        <v>410-223-FD-60-01</v>
      </c>
      <c r="B93" s="14" t="s">
        <v>855</v>
      </c>
      <c r="C93" s="14" t="s">
        <v>351</v>
      </c>
      <c r="D93" s="14" t="s">
        <v>352</v>
      </c>
      <c r="E93" s="14" t="s">
        <v>255</v>
      </c>
      <c r="F93" s="14" t="s">
        <v>36</v>
      </c>
      <c r="G93" s="14" t="s">
        <v>856</v>
      </c>
      <c r="H93" s="14" t="s">
        <v>856</v>
      </c>
      <c r="I93" s="14" t="s">
        <v>343</v>
      </c>
      <c r="J93" s="14" t="s">
        <v>391</v>
      </c>
      <c r="K93" s="14" t="s">
        <v>344</v>
      </c>
      <c r="L93" s="14" t="s">
        <v>344</v>
      </c>
      <c r="M93" s="14" t="s">
        <v>346</v>
      </c>
      <c r="N93" s="14" t="s">
        <v>363</v>
      </c>
      <c r="O93" s="14" t="s">
        <v>387</v>
      </c>
      <c r="P93" s="14" t="s">
        <v>857</v>
      </c>
    </row>
    <row r="94" spans="1:16" x14ac:dyDescent="0.25">
      <c r="A94" t="str">
        <f t="shared" si="2"/>
        <v>410-233-FD-60-03</v>
      </c>
      <c r="B94" s="14" t="s">
        <v>809</v>
      </c>
      <c r="C94" s="14" t="s">
        <v>351</v>
      </c>
      <c r="D94" s="14" t="s">
        <v>346</v>
      </c>
      <c r="E94" s="14" t="s">
        <v>257</v>
      </c>
      <c r="F94" s="14" t="s">
        <v>36</v>
      </c>
      <c r="G94" s="14" t="s">
        <v>810</v>
      </c>
      <c r="H94" s="14" t="s">
        <v>811</v>
      </c>
      <c r="I94" s="14" t="s">
        <v>343</v>
      </c>
      <c r="J94" s="14" t="s">
        <v>391</v>
      </c>
      <c r="K94" s="14" t="s">
        <v>344</v>
      </c>
      <c r="L94" s="14" t="s">
        <v>344</v>
      </c>
      <c r="M94" s="14" t="s">
        <v>362</v>
      </c>
      <c r="N94" s="14" t="s">
        <v>373</v>
      </c>
      <c r="O94" s="14" t="s">
        <v>405</v>
      </c>
      <c r="P94" s="14" t="s">
        <v>808</v>
      </c>
    </row>
    <row r="95" spans="1:16" x14ac:dyDescent="0.25">
      <c r="A95" t="str">
        <f t="shared" si="2"/>
        <v>410-233-FD-65-01</v>
      </c>
      <c r="B95" s="14" t="s">
        <v>806</v>
      </c>
      <c r="C95" s="14" t="s">
        <v>339</v>
      </c>
      <c r="D95" s="14" t="s">
        <v>352</v>
      </c>
      <c r="E95" s="14" t="s">
        <v>259</v>
      </c>
      <c r="F95" s="14" t="s">
        <v>36</v>
      </c>
      <c r="G95" s="14" t="s">
        <v>807</v>
      </c>
      <c r="H95" s="14" t="s">
        <v>807</v>
      </c>
      <c r="I95" s="14" t="s">
        <v>343</v>
      </c>
      <c r="J95" s="14" t="s">
        <v>391</v>
      </c>
      <c r="K95" s="14" t="s">
        <v>344</v>
      </c>
      <c r="L95" s="14" t="s">
        <v>344</v>
      </c>
      <c r="M95" s="14" t="s">
        <v>362</v>
      </c>
      <c r="N95" s="14" t="s">
        <v>373</v>
      </c>
      <c r="O95" s="14" t="s">
        <v>405</v>
      </c>
      <c r="P95" s="14" t="s">
        <v>808</v>
      </c>
    </row>
    <row r="96" spans="1:16" x14ac:dyDescent="0.25">
      <c r="A96" t="str">
        <f t="shared" si="2"/>
        <v>410-303-FD-60-02</v>
      </c>
      <c r="B96" s="14" t="s">
        <v>817</v>
      </c>
      <c r="C96" s="14" t="s">
        <v>351</v>
      </c>
      <c r="D96" s="14" t="s">
        <v>340</v>
      </c>
      <c r="E96" s="14" t="s">
        <v>261</v>
      </c>
      <c r="F96" s="14" t="s">
        <v>36</v>
      </c>
      <c r="G96" s="14" t="s">
        <v>818</v>
      </c>
      <c r="H96" s="14" t="s">
        <v>703</v>
      </c>
      <c r="I96" s="14" t="s">
        <v>343</v>
      </c>
      <c r="J96" s="14" t="s">
        <v>391</v>
      </c>
      <c r="K96" s="14" t="s">
        <v>344</v>
      </c>
      <c r="L96" s="14" t="s">
        <v>345</v>
      </c>
      <c r="M96" s="14" t="s">
        <v>362</v>
      </c>
      <c r="N96" s="14" t="s">
        <v>373</v>
      </c>
      <c r="O96" s="14" t="s">
        <v>387</v>
      </c>
      <c r="P96" s="14" t="s">
        <v>694</v>
      </c>
    </row>
    <row r="97" spans="1:16" x14ac:dyDescent="0.25">
      <c r="A97" t="str">
        <f t="shared" si="2"/>
        <v>410-314-FD-60-04</v>
      </c>
      <c r="B97" s="14" t="s">
        <v>489</v>
      </c>
      <c r="C97" s="14" t="s">
        <v>351</v>
      </c>
      <c r="D97" s="14" t="s">
        <v>362</v>
      </c>
      <c r="E97" s="14" t="s">
        <v>135</v>
      </c>
      <c r="F97" s="14" t="s">
        <v>36</v>
      </c>
      <c r="G97" s="14" t="s">
        <v>490</v>
      </c>
      <c r="H97" s="14" t="s">
        <v>467</v>
      </c>
      <c r="I97" s="14" t="s">
        <v>444</v>
      </c>
      <c r="J97" s="14" t="s">
        <v>491</v>
      </c>
      <c r="K97" s="14" t="s">
        <v>344</v>
      </c>
      <c r="L97" s="14" t="s">
        <v>344</v>
      </c>
      <c r="M97" s="14" t="s">
        <v>362</v>
      </c>
      <c r="N97" s="14" t="s">
        <v>363</v>
      </c>
      <c r="O97" s="14" t="s">
        <v>355</v>
      </c>
      <c r="P97" s="14" t="s">
        <v>492</v>
      </c>
    </row>
    <row r="98" spans="1:16" x14ac:dyDescent="0.25">
      <c r="A98" t="str">
        <f t="shared" ref="A98:A129" si="3">_xlfn.CONCAT(LEFT(B98,10),"-",C98,"-0",D98)</f>
        <v>410-323-FD-60-02</v>
      </c>
      <c r="B98" s="14" t="s">
        <v>433</v>
      </c>
      <c r="C98" s="14" t="s">
        <v>351</v>
      </c>
      <c r="D98" s="14" t="s">
        <v>340</v>
      </c>
      <c r="E98" s="14" t="s">
        <v>137</v>
      </c>
      <c r="F98" s="14" t="s">
        <v>36</v>
      </c>
      <c r="G98" s="14" t="s">
        <v>434</v>
      </c>
      <c r="H98" s="14" t="s">
        <v>435</v>
      </c>
      <c r="I98" s="14" t="s">
        <v>360</v>
      </c>
      <c r="J98" s="14" t="s">
        <v>391</v>
      </c>
      <c r="K98" s="14" t="s">
        <v>344</v>
      </c>
      <c r="L98" s="14" t="s">
        <v>344</v>
      </c>
      <c r="M98" s="14" t="s">
        <v>362</v>
      </c>
      <c r="N98" s="14" t="s">
        <v>363</v>
      </c>
      <c r="O98" s="14" t="s">
        <v>405</v>
      </c>
      <c r="P98" s="14" t="s">
        <v>436</v>
      </c>
    </row>
    <row r="99" spans="1:16" x14ac:dyDescent="0.25">
      <c r="A99" t="str">
        <f t="shared" si="3"/>
        <v>410-404-FD-60-04</v>
      </c>
      <c r="B99" s="14" t="s">
        <v>770</v>
      </c>
      <c r="C99" s="14" t="s">
        <v>351</v>
      </c>
      <c r="D99" s="14" t="s">
        <v>362</v>
      </c>
      <c r="E99" s="14" t="s">
        <v>263</v>
      </c>
      <c r="F99" s="14" t="s">
        <v>36</v>
      </c>
      <c r="G99" s="14" t="s">
        <v>771</v>
      </c>
      <c r="H99" s="14" t="s">
        <v>772</v>
      </c>
      <c r="I99" s="14" t="s">
        <v>444</v>
      </c>
      <c r="J99" s="14" t="s">
        <v>491</v>
      </c>
      <c r="K99" s="14" t="s">
        <v>344</v>
      </c>
      <c r="L99" s="14" t="s">
        <v>345</v>
      </c>
      <c r="M99" s="14" t="s">
        <v>362</v>
      </c>
      <c r="N99" s="14" t="s">
        <v>363</v>
      </c>
      <c r="O99" s="14" t="s">
        <v>773</v>
      </c>
      <c r="P99" s="14" t="s">
        <v>521</v>
      </c>
    </row>
    <row r="100" spans="1:16" x14ac:dyDescent="0.25">
      <c r="A100" t="str">
        <f t="shared" si="3"/>
        <v>410-413-FD-60-02</v>
      </c>
      <c r="B100" s="14" t="s">
        <v>814</v>
      </c>
      <c r="C100" s="14" t="s">
        <v>351</v>
      </c>
      <c r="D100" s="14" t="s">
        <v>340</v>
      </c>
      <c r="E100" s="14" t="s">
        <v>265</v>
      </c>
      <c r="F100" s="14" t="s">
        <v>36</v>
      </c>
      <c r="G100" s="14" t="s">
        <v>815</v>
      </c>
      <c r="H100" s="14" t="s">
        <v>553</v>
      </c>
      <c r="I100" s="14" t="s">
        <v>343</v>
      </c>
      <c r="J100" s="14" t="s">
        <v>391</v>
      </c>
      <c r="K100" s="14" t="s">
        <v>344</v>
      </c>
      <c r="L100" s="14" t="s">
        <v>344</v>
      </c>
      <c r="M100" s="14" t="s">
        <v>362</v>
      </c>
      <c r="N100" s="14" t="s">
        <v>373</v>
      </c>
      <c r="O100" s="14" t="s">
        <v>776</v>
      </c>
      <c r="P100" s="14" t="s">
        <v>816</v>
      </c>
    </row>
    <row r="101" spans="1:16" x14ac:dyDescent="0.25">
      <c r="A101" t="str">
        <f t="shared" si="3"/>
        <v>410-503-FD-60-01</v>
      </c>
      <c r="B101" s="14" t="s">
        <v>454</v>
      </c>
      <c r="C101" s="14" t="s">
        <v>351</v>
      </c>
      <c r="D101" s="14" t="s">
        <v>352</v>
      </c>
      <c r="E101" s="14" t="s">
        <v>455</v>
      </c>
      <c r="F101" s="14" t="s">
        <v>36</v>
      </c>
      <c r="G101" s="14" t="s">
        <v>456</v>
      </c>
      <c r="H101" s="14" t="s">
        <v>456</v>
      </c>
      <c r="I101" s="14" t="s">
        <v>457</v>
      </c>
      <c r="J101" s="14" t="s">
        <v>458</v>
      </c>
      <c r="K101" s="14" t="s">
        <v>344</v>
      </c>
      <c r="L101" s="14" t="s">
        <v>459</v>
      </c>
      <c r="M101" s="14" t="s">
        <v>346</v>
      </c>
      <c r="N101" s="14" t="s">
        <v>347</v>
      </c>
      <c r="O101" s="14" t="s">
        <v>405</v>
      </c>
      <c r="P101" s="14" t="s">
        <v>460</v>
      </c>
    </row>
    <row r="102" spans="1:16" x14ac:dyDescent="0.25">
      <c r="A102" t="str">
        <f t="shared" si="3"/>
        <v>410-514-FD-60-01</v>
      </c>
      <c r="B102" s="14" t="s">
        <v>845</v>
      </c>
      <c r="C102" s="14" t="s">
        <v>351</v>
      </c>
      <c r="D102" s="14" t="s">
        <v>352</v>
      </c>
      <c r="E102" s="14" t="s">
        <v>269</v>
      </c>
      <c r="F102" s="14" t="s">
        <v>36</v>
      </c>
      <c r="G102" s="14" t="s">
        <v>846</v>
      </c>
      <c r="H102" s="14" t="s">
        <v>846</v>
      </c>
      <c r="I102" s="14" t="s">
        <v>343</v>
      </c>
      <c r="J102" s="14" t="s">
        <v>391</v>
      </c>
      <c r="K102" s="14" t="s">
        <v>344</v>
      </c>
      <c r="L102" s="14" t="s">
        <v>344</v>
      </c>
      <c r="M102" s="14" t="s">
        <v>362</v>
      </c>
      <c r="N102" s="14" t="s">
        <v>373</v>
      </c>
      <c r="O102" s="14" t="s">
        <v>355</v>
      </c>
      <c r="P102" s="14" t="s">
        <v>847</v>
      </c>
    </row>
    <row r="103" spans="1:16" x14ac:dyDescent="0.25">
      <c r="A103" t="str">
        <f t="shared" si="3"/>
        <v>410-524-FD-60-01</v>
      </c>
      <c r="B103" s="14" t="s">
        <v>783</v>
      </c>
      <c r="C103" s="14" t="s">
        <v>351</v>
      </c>
      <c r="D103" s="14" t="s">
        <v>352</v>
      </c>
      <c r="E103" s="14" t="s">
        <v>271</v>
      </c>
      <c r="F103" s="14" t="s">
        <v>36</v>
      </c>
      <c r="G103" s="14" t="s">
        <v>488</v>
      </c>
      <c r="H103" s="14" t="s">
        <v>784</v>
      </c>
      <c r="I103" s="14" t="s">
        <v>444</v>
      </c>
      <c r="J103" s="14" t="s">
        <v>361</v>
      </c>
      <c r="K103" s="14" t="s">
        <v>344</v>
      </c>
      <c r="L103" s="14" t="s">
        <v>344</v>
      </c>
      <c r="M103" s="14" t="s">
        <v>362</v>
      </c>
      <c r="N103" s="14" t="s">
        <v>347</v>
      </c>
      <c r="O103" s="14" t="s">
        <v>355</v>
      </c>
      <c r="P103" s="14" t="s">
        <v>785</v>
      </c>
    </row>
    <row r="104" spans="1:16" x14ac:dyDescent="0.25">
      <c r="A104" t="str">
        <f t="shared" si="3"/>
        <v>410-533-FD-60-03</v>
      </c>
      <c r="B104" s="14" t="s">
        <v>448</v>
      </c>
      <c r="C104" s="14" t="s">
        <v>351</v>
      </c>
      <c r="D104" s="14" t="s">
        <v>346</v>
      </c>
      <c r="E104" s="14" t="s">
        <v>139</v>
      </c>
      <c r="F104" s="14" t="s">
        <v>36</v>
      </c>
      <c r="G104" s="14" t="s">
        <v>449</v>
      </c>
      <c r="H104" s="14" t="s">
        <v>443</v>
      </c>
      <c r="I104" s="14" t="s">
        <v>444</v>
      </c>
      <c r="J104" s="14" t="s">
        <v>361</v>
      </c>
      <c r="K104" s="14" t="s">
        <v>344</v>
      </c>
      <c r="L104" s="14" t="s">
        <v>344</v>
      </c>
      <c r="M104" s="14" t="s">
        <v>362</v>
      </c>
      <c r="N104" s="14" t="s">
        <v>373</v>
      </c>
      <c r="O104" s="14" t="s">
        <v>405</v>
      </c>
      <c r="P104" s="14" t="s">
        <v>450</v>
      </c>
    </row>
    <row r="105" spans="1:16" x14ac:dyDescent="0.25">
      <c r="A105" t="str">
        <f t="shared" si="3"/>
        <v>410-543-FD-60-02</v>
      </c>
      <c r="B105" s="14" t="s">
        <v>429</v>
      </c>
      <c r="C105" s="14" t="s">
        <v>351</v>
      </c>
      <c r="D105" s="14" t="s">
        <v>340</v>
      </c>
      <c r="E105" s="14" t="s">
        <v>141</v>
      </c>
      <c r="F105" s="14" t="s">
        <v>36</v>
      </c>
      <c r="G105" s="14" t="s">
        <v>430</v>
      </c>
      <c r="H105" s="14" t="s">
        <v>431</v>
      </c>
      <c r="I105" s="14" t="s">
        <v>343</v>
      </c>
      <c r="J105" s="14" t="s">
        <v>391</v>
      </c>
      <c r="K105" s="14" t="s">
        <v>344</v>
      </c>
      <c r="L105" s="14" t="s">
        <v>344</v>
      </c>
      <c r="M105" s="14" t="s">
        <v>362</v>
      </c>
      <c r="N105" s="14" t="s">
        <v>373</v>
      </c>
      <c r="O105" s="14" t="s">
        <v>405</v>
      </c>
      <c r="P105" s="14" t="s">
        <v>432</v>
      </c>
    </row>
    <row r="106" spans="1:16" x14ac:dyDescent="0.25">
      <c r="A106" t="str">
        <f t="shared" si="3"/>
        <v>410-553-FD-60-02</v>
      </c>
      <c r="B106" s="14" t="s">
        <v>841</v>
      </c>
      <c r="C106" s="14" t="s">
        <v>351</v>
      </c>
      <c r="D106" s="14" t="s">
        <v>340</v>
      </c>
      <c r="E106" s="14" t="s">
        <v>273</v>
      </c>
      <c r="F106" s="14" t="s">
        <v>36</v>
      </c>
      <c r="G106" s="14" t="s">
        <v>842</v>
      </c>
      <c r="H106" s="14" t="s">
        <v>843</v>
      </c>
      <c r="I106" s="14" t="s">
        <v>360</v>
      </c>
      <c r="J106" s="14" t="s">
        <v>391</v>
      </c>
      <c r="K106" s="14" t="s">
        <v>344</v>
      </c>
      <c r="L106" s="14" t="s">
        <v>344</v>
      </c>
      <c r="M106" s="14" t="s">
        <v>346</v>
      </c>
      <c r="N106" s="14" t="s">
        <v>363</v>
      </c>
      <c r="O106" s="14" t="s">
        <v>405</v>
      </c>
      <c r="P106" s="14" t="s">
        <v>844</v>
      </c>
    </row>
    <row r="107" spans="1:16" x14ac:dyDescent="0.25">
      <c r="A107" t="str">
        <f t="shared" si="3"/>
        <v>410-564-FD-60-02</v>
      </c>
      <c r="B107" s="14" t="s">
        <v>561</v>
      </c>
      <c r="C107" s="14" t="s">
        <v>351</v>
      </c>
      <c r="D107" s="14" t="s">
        <v>340</v>
      </c>
      <c r="E107" s="14" t="s">
        <v>143</v>
      </c>
      <c r="F107" s="14" t="s">
        <v>36</v>
      </c>
      <c r="G107" s="14" t="s">
        <v>562</v>
      </c>
      <c r="H107" s="14" t="s">
        <v>537</v>
      </c>
      <c r="I107" s="14" t="s">
        <v>343</v>
      </c>
      <c r="J107" s="14" t="s">
        <v>391</v>
      </c>
      <c r="K107" s="14" t="s">
        <v>344</v>
      </c>
      <c r="L107" s="14" t="s">
        <v>344</v>
      </c>
      <c r="M107" s="14" t="s">
        <v>362</v>
      </c>
      <c r="N107" s="14" t="s">
        <v>347</v>
      </c>
      <c r="O107" s="14" t="s">
        <v>355</v>
      </c>
      <c r="P107" s="14" t="s">
        <v>563</v>
      </c>
    </row>
    <row r="108" spans="1:16" x14ac:dyDescent="0.25">
      <c r="A108" t="str">
        <f t="shared" si="3"/>
        <v>410-604-FD-60-02</v>
      </c>
      <c r="B108" s="14" t="s">
        <v>786</v>
      </c>
      <c r="C108" s="14" t="s">
        <v>351</v>
      </c>
      <c r="D108" s="14" t="s">
        <v>340</v>
      </c>
      <c r="E108" s="14" t="s">
        <v>275</v>
      </c>
      <c r="F108" s="14" t="s">
        <v>36</v>
      </c>
      <c r="G108" s="14" t="s">
        <v>787</v>
      </c>
      <c r="H108" s="14" t="s">
        <v>788</v>
      </c>
      <c r="I108" s="14" t="s">
        <v>360</v>
      </c>
      <c r="J108" s="14" t="s">
        <v>361</v>
      </c>
      <c r="K108" s="14" t="s">
        <v>344</v>
      </c>
      <c r="L108" s="14" t="s">
        <v>344</v>
      </c>
      <c r="M108" s="14" t="s">
        <v>362</v>
      </c>
      <c r="N108" s="14" t="s">
        <v>620</v>
      </c>
      <c r="O108" s="14" t="s">
        <v>355</v>
      </c>
      <c r="P108" s="14" t="s">
        <v>789</v>
      </c>
    </row>
    <row r="109" spans="1:16" x14ac:dyDescent="0.25">
      <c r="A109" t="str">
        <f t="shared" si="3"/>
        <v>410-613-FD-60-04</v>
      </c>
      <c r="B109" s="14" t="s">
        <v>774</v>
      </c>
      <c r="C109" s="14" t="s">
        <v>351</v>
      </c>
      <c r="D109" s="14" t="s">
        <v>362</v>
      </c>
      <c r="E109" s="14" t="s">
        <v>277</v>
      </c>
      <c r="F109" s="14" t="s">
        <v>36</v>
      </c>
      <c r="G109" s="14" t="s">
        <v>775</v>
      </c>
      <c r="H109" s="14" t="s">
        <v>772</v>
      </c>
      <c r="I109" s="14" t="s">
        <v>444</v>
      </c>
      <c r="J109" s="14" t="s">
        <v>491</v>
      </c>
      <c r="K109" s="14" t="s">
        <v>344</v>
      </c>
      <c r="L109" s="14" t="s">
        <v>345</v>
      </c>
      <c r="M109" s="14" t="s">
        <v>362</v>
      </c>
      <c r="N109" s="14" t="s">
        <v>363</v>
      </c>
      <c r="O109" s="14" t="s">
        <v>776</v>
      </c>
      <c r="P109" s="14" t="s">
        <v>777</v>
      </c>
    </row>
    <row r="110" spans="1:16" x14ac:dyDescent="0.25">
      <c r="A110" t="str">
        <f t="shared" si="3"/>
        <v>410-625-FD-60-04</v>
      </c>
      <c r="B110" s="14" t="s">
        <v>799</v>
      </c>
      <c r="C110" s="14" t="s">
        <v>351</v>
      </c>
      <c r="D110" s="14" t="s">
        <v>362</v>
      </c>
      <c r="E110" s="14" t="s">
        <v>280</v>
      </c>
      <c r="F110" s="14" t="s">
        <v>36</v>
      </c>
      <c r="G110" s="14" t="s">
        <v>800</v>
      </c>
      <c r="H110" s="14" t="s">
        <v>801</v>
      </c>
      <c r="I110" s="14" t="s">
        <v>579</v>
      </c>
      <c r="J110" s="14" t="s">
        <v>520</v>
      </c>
      <c r="K110" s="14" t="s">
        <v>344</v>
      </c>
      <c r="L110" s="14" t="s">
        <v>345</v>
      </c>
      <c r="M110" s="14" t="s">
        <v>372</v>
      </c>
      <c r="N110" s="14" t="s">
        <v>363</v>
      </c>
      <c r="O110" s="14" t="s">
        <v>802</v>
      </c>
      <c r="P110" s="14" t="s">
        <v>803</v>
      </c>
    </row>
    <row r="111" spans="1:16" x14ac:dyDescent="0.25">
      <c r="A111" t="str">
        <f t="shared" si="3"/>
        <v>410-634-FD-60-02</v>
      </c>
      <c r="B111" s="14" t="s">
        <v>451</v>
      </c>
      <c r="C111" s="14" t="s">
        <v>351</v>
      </c>
      <c r="D111" s="14" t="s">
        <v>340</v>
      </c>
      <c r="E111" s="14" t="s">
        <v>145</v>
      </c>
      <c r="F111" s="14" t="s">
        <v>36</v>
      </c>
      <c r="G111" s="14" t="s">
        <v>452</v>
      </c>
      <c r="H111" s="14" t="s">
        <v>443</v>
      </c>
      <c r="I111" s="14" t="s">
        <v>343</v>
      </c>
      <c r="J111" s="14" t="s">
        <v>391</v>
      </c>
      <c r="K111" s="14" t="s">
        <v>344</v>
      </c>
      <c r="L111" s="14" t="s">
        <v>344</v>
      </c>
      <c r="M111" s="14" t="s">
        <v>362</v>
      </c>
      <c r="N111" s="14" t="s">
        <v>347</v>
      </c>
      <c r="O111" s="14" t="s">
        <v>355</v>
      </c>
      <c r="P111" s="14" t="s">
        <v>453</v>
      </c>
    </row>
    <row r="112" spans="1:16" x14ac:dyDescent="0.25">
      <c r="A112" t="str">
        <f t="shared" si="3"/>
        <v>410-644-FD-70-02</v>
      </c>
      <c r="B112" s="14" t="s">
        <v>437</v>
      </c>
      <c r="C112" s="14" t="s">
        <v>367</v>
      </c>
      <c r="D112" s="14" t="s">
        <v>340</v>
      </c>
      <c r="E112" s="14" t="s">
        <v>438</v>
      </c>
      <c r="F112" s="14" t="s">
        <v>36</v>
      </c>
      <c r="G112" s="14" t="s">
        <v>439</v>
      </c>
      <c r="H112" s="14" t="s">
        <v>435</v>
      </c>
      <c r="I112" s="14" t="s">
        <v>343</v>
      </c>
      <c r="J112" s="14" t="s">
        <v>391</v>
      </c>
      <c r="K112" s="14" t="s">
        <v>344</v>
      </c>
      <c r="L112" s="14" t="s">
        <v>344</v>
      </c>
      <c r="M112" s="14" t="s">
        <v>372</v>
      </c>
      <c r="N112" s="14" t="s">
        <v>347</v>
      </c>
      <c r="O112" s="14" t="s">
        <v>355</v>
      </c>
      <c r="P112" s="14" t="s">
        <v>440</v>
      </c>
    </row>
    <row r="113" spans="1:16" x14ac:dyDescent="0.25">
      <c r="A113" t="str">
        <f t="shared" si="3"/>
        <v>410-654-FD-60-01</v>
      </c>
      <c r="B113" s="14" t="s">
        <v>838</v>
      </c>
      <c r="C113" s="14" t="s">
        <v>351</v>
      </c>
      <c r="D113" s="14" t="s">
        <v>352</v>
      </c>
      <c r="E113" s="14" t="s">
        <v>282</v>
      </c>
      <c r="F113" s="14" t="s">
        <v>36</v>
      </c>
      <c r="G113" s="14" t="s">
        <v>510</v>
      </c>
      <c r="H113" s="14" t="s">
        <v>510</v>
      </c>
      <c r="I113" s="14" t="s">
        <v>382</v>
      </c>
      <c r="J113" s="14" t="s">
        <v>839</v>
      </c>
      <c r="K113" s="14" t="s">
        <v>344</v>
      </c>
      <c r="L113" s="14" t="s">
        <v>345</v>
      </c>
      <c r="M113" s="14" t="s">
        <v>362</v>
      </c>
      <c r="N113" s="14" t="s">
        <v>620</v>
      </c>
      <c r="O113" s="14" t="s">
        <v>355</v>
      </c>
      <c r="P113" s="14" t="s">
        <v>840</v>
      </c>
    </row>
    <row r="114" spans="1:16" x14ac:dyDescent="0.25">
      <c r="A114" t="str">
        <f t="shared" si="3"/>
        <v>410-664-FD-60-02</v>
      </c>
      <c r="B114" s="14" t="s">
        <v>819</v>
      </c>
      <c r="C114" s="14" t="s">
        <v>351</v>
      </c>
      <c r="D114" s="14" t="s">
        <v>340</v>
      </c>
      <c r="E114" s="14" t="s">
        <v>284</v>
      </c>
      <c r="F114" s="14" t="s">
        <v>36</v>
      </c>
      <c r="G114" s="14" t="s">
        <v>820</v>
      </c>
      <c r="H114" s="14" t="s">
        <v>821</v>
      </c>
      <c r="I114" s="14" t="s">
        <v>416</v>
      </c>
      <c r="J114" s="14" t="s">
        <v>344</v>
      </c>
      <c r="K114" s="14" t="s">
        <v>344</v>
      </c>
      <c r="L114" s="14" t="s">
        <v>822</v>
      </c>
      <c r="M114" s="14" t="s">
        <v>346</v>
      </c>
      <c r="N114" s="14" t="s">
        <v>373</v>
      </c>
      <c r="O114" s="14" t="s">
        <v>823</v>
      </c>
      <c r="P114" s="14" t="s">
        <v>824</v>
      </c>
    </row>
    <row r="115" spans="1:16" x14ac:dyDescent="0.25">
      <c r="A115" t="str">
        <f t="shared" si="3"/>
        <v>420-104-FD-60-05</v>
      </c>
      <c r="B115" s="14" t="s">
        <v>690</v>
      </c>
      <c r="C115" s="14" t="s">
        <v>351</v>
      </c>
      <c r="D115" s="14" t="s">
        <v>372</v>
      </c>
      <c r="E115" s="14" t="s">
        <v>691</v>
      </c>
      <c r="F115" s="14" t="s">
        <v>36</v>
      </c>
      <c r="G115" s="14" t="s">
        <v>692</v>
      </c>
      <c r="H115" s="14" t="s">
        <v>692</v>
      </c>
      <c r="I115" s="14" t="s">
        <v>579</v>
      </c>
      <c r="J115" s="14" t="s">
        <v>520</v>
      </c>
      <c r="K115" s="14" t="s">
        <v>344</v>
      </c>
      <c r="L115" s="14" t="s">
        <v>345</v>
      </c>
      <c r="M115" s="14" t="s">
        <v>362</v>
      </c>
      <c r="N115" s="14" t="s">
        <v>347</v>
      </c>
      <c r="O115" s="14" t="s">
        <v>693</v>
      </c>
      <c r="P115" s="14" t="s">
        <v>694</v>
      </c>
    </row>
    <row r="116" spans="1:16" x14ac:dyDescent="0.25">
      <c r="A116" t="str">
        <f t="shared" si="3"/>
        <v>420-105-FD-60-05</v>
      </c>
      <c r="B116" s="14" t="s">
        <v>671</v>
      </c>
      <c r="C116" s="14" t="s">
        <v>351</v>
      </c>
      <c r="D116" s="14" t="s">
        <v>372</v>
      </c>
      <c r="E116" s="14" t="s">
        <v>672</v>
      </c>
      <c r="F116" s="14" t="s">
        <v>290</v>
      </c>
      <c r="G116" s="14" t="s">
        <v>673</v>
      </c>
      <c r="H116" s="14" t="s">
        <v>674</v>
      </c>
      <c r="I116" s="14" t="s">
        <v>579</v>
      </c>
      <c r="J116" s="14" t="s">
        <v>520</v>
      </c>
      <c r="K116" s="14" t="s">
        <v>344</v>
      </c>
      <c r="L116" s="14" t="s">
        <v>345</v>
      </c>
      <c r="M116" s="14" t="s">
        <v>372</v>
      </c>
      <c r="N116" s="14" t="s">
        <v>347</v>
      </c>
      <c r="O116" s="14" t="s">
        <v>675</v>
      </c>
      <c r="P116" s="14" t="s">
        <v>676</v>
      </c>
    </row>
    <row r="117" spans="1:16" x14ac:dyDescent="0.25">
      <c r="A117" t="str">
        <f t="shared" si="3"/>
        <v>504-FPG-03-80-04</v>
      </c>
      <c r="B117" s="14" t="s">
        <v>636</v>
      </c>
      <c r="C117" s="14" t="s">
        <v>526</v>
      </c>
      <c r="D117" s="14" t="s">
        <v>362</v>
      </c>
      <c r="E117" s="14" t="s">
        <v>149</v>
      </c>
      <c r="F117" s="14" t="s">
        <v>420</v>
      </c>
      <c r="G117" s="14" t="s">
        <v>637</v>
      </c>
      <c r="H117" s="14" t="s">
        <v>624</v>
      </c>
      <c r="I117" s="14" t="s">
        <v>579</v>
      </c>
      <c r="J117" s="14" t="s">
        <v>638</v>
      </c>
      <c r="K117" s="14" t="s">
        <v>344</v>
      </c>
      <c r="L117" s="14" t="s">
        <v>344</v>
      </c>
      <c r="M117" s="14" t="s">
        <v>372</v>
      </c>
      <c r="N117" s="14" t="s">
        <v>373</v>
      </c>
      <c r="O117" s="14" t="s">
        <v>387</v>
      </c>
      <c r="P117" s="14" t="s">
        <v>639</v>
      </c>
    </row>
    <row r="118" spans="1:16" x14ac:dyDescent="0.25">
      <c r="A118" t="str">
        <f t="shared" si="3"/>
        <v>504-FPH-03-60-02</v>
      </c>
      <c r="B118" s="14" t="s">
        <v>616</v>
      </c>
      <c r="C118" s="14" t="s">
        <v>351</v>
      </c>
      <c r="D118" s="14" t="s">
        <v>340</v>
      </c>
      <c r="E118" s="14" t="s">
        <v>151</v>
      </c>
      <c r="F118" s="14" t="s">
        <v>420</v>
      </c>
      <c r="G118" s="14" t="s">
        <v>617</v>
      </c>
      <c r="H118" s="14" t="s">
        <v>598</v>
      </c>
      <c r="I118" s="14" t="s">
        <v>343</v>
      </c>
      <c r="J118" s="14" t="s">
        <v>491</v>
      </c>
      <c r="K118" s="14" t="s">
        <v>344</v>
      </c>
      <c r="L118" s="14" t="s">
        <v>344</v>
      </c>
      <c r="M118" s="14" t="s">
        <v>362</v>
      </c>
      <c r="N118" s="14" t="s">
        <v>347</v>
      </c>
      <c r="O118" s="14" t="s">
        <v>387</v>
      </c>
      <c r="P118" s="14" t="s">
        <v>586</v>
      </c>
    </row>
    <row r="119" spans="1:16" x14ac:dyDescent="0.25">
      <c r="A119" t="str">
        <f t="shared" si="3"/>
        <v>504-FPH-03-65-03</v>
      </c>
      <c r="B119" s="14" t="s">
        <v>705</v>
      </c>
      <c r="C119" s="14" t="s">
        <v>339</v>
      </c>
      <c r="D119" s="14" t="s">
        <v>346</v>
      </c>
      <c r="E119" s="14" t="s">
        <v>292</v>
      </c>
      <c r="F119" s="14" t="s">
        <v>420</v>
      </c>
      <c r="G119" s="14" t="s">
        <v>706</v>
      </c>
      <c r="H119" s="14" t="s">
        <v>706</v>
      </c>
      <c r="I119" s="14" t="s">
        <v>360</v>
      </c>
      <c r="J119" s="14" t="s">
        <v>361</v>
      </c>
      <c r="K119" s="14" t="s">
        <v>344</v>
      </c>
      <c r="L119" s="14" t="s">
        <v>344</v>
      </c>
      <c r="M119" s="14" t="s">
        <v>362</v>
      </c>
      <c r="N119" s="14" t="s">
        <v>373</v>
      </c>
      <c r="O119" s="14" t="s">
        <v>387</v>
      </c>
      <c r="P119" s="14" t="s">
        <v>586</v>
      </c>
    </row>
    <row r="120" spans="1:16" x14ac:dyDescent="0.25">
      <c r="A120" t="str">
        <f t="shared" si="3"/>
        <v>601-013-FD-60-02</v>
      </c>
      <c r="B120" s="14" t="s">
        <v>585</v>
      </c>
      <c r="C120" s="14" t="s">
        <v>351</v>
      </c>
      <c r="D120" s="14" t="s">
        <v>340</v>
      </c>
      <c r="E120" s="14" t="s">
        <v>153</v>
      </c>
      <c r="F120" s="14" t="s">
        <v>22</v>
      </c>
      <c r="G120" s="14" t="s">
        <v>386</v>
      </c>
      <c r="H120" s="14" t="s">
        <v>583</v>
      </c>
      <c r="I120" s="14" t="s">
        <v>416</v>
      </c>
      <c r="J120" s="14" t="s">
        <v>361</v>
      </c>
      <c r="K120" s="14" t="s">
        <v>344</v>
      </c>
      <c r="L120" s="14" t="s">
        <v>344</v>
      </c>
      <c r="M120" s="14" t="s">
        <v>372</v>
      </c>
      <c r="N120" s="14" t="s">
        <v>373</v>
      </c>
      <c r="O120" s="14" t="s">
        <v>355</v>
      </c>
      <c r="P120" s="14" t="s">
        <v>586</v>
      </c>
    </row>
    <row r="121" spans="1:16" x14ac:dyDescent="0.25">
      <c r="A121" t="str">
        <f t="shared" si="3"/>
        <v>601-013-FD-66-01</v>
      </c>
      <c r="B121" s="14" t="s">
        <v>726</v>
      </c>
      <c r="C121" s="14" t="s">
        <v>727</v>
      </c>
      <c r="D121" s="14" t="s">
        <v>352</v>
      </c>
      <c r="E121" s="14" t="s">
        <v>728</v>
      </c>
      <c r="F121" s="14" t="s">
        <v>22</v>
      </c>
      <c r="G121" s="14" t="s">
        <v>729</v>
      </c>
      <c r="H121" s="14" t="s">
        <v>730</v>
      </c>
      <c r="I121" s="14" t="s">
        <v>382</v>
      </c>
      <c r="J121" s="14" t="s">
        <v>391</v>
      </c>
      <c r="K121" s="14" t="s">
        <v>344</v>
      </c>
      <c r="L121" s="14" t="s">
        <v>731</v>
      </c>
      <c r="M121" s="14" t="s">
        <v>372</v>
      </c>
      <c r="N121" s="14" t="s">
        <v>373</v>
      </c>
      <c r="O121" s="14" t="s">
        <v>355</v>
      </c>
      <c r="P121" s="14" t="s">
        <v>586</v>
      </c>
    </row>
    <row r="122" spans="1:16" x14ac:dyDescent="0.25">
      <c r="A122" t="str">
        <f t="shared" si="3"/>
        <v>601-101-MQ-60-04</v>
      </c>
      <c r="B122" s="14" t="s">
        <v>677</v>
      </c>
      <c r="C122" s="14" t="s">
        <v>351</v>
      </c>
      <c r="D122" s="14" t="s">
        <v>362</v>
      </c>
      <c r="E122" s="14" t="s">
        <v>155</v>
      </c>
      <c r="F122" s="14" t="s">
        <v>19</v>
      </c>
      <c r="G122" s="14" t="s">
        <v>678</v>
      </c>
      <c r="H122" s="14" t="s">
        <v>678</v>
      </c>
      <c r="I122" s="14" t="s">
        <v>382</v>
      </c>
      <c r="J122" s="14" t="s">
        <v>343</v>
      </c>
      <c r="K122" s="14" t="s">
        <v>344</v>
      </c>
      <c r="L122" s="14" t="s">
        <v>285</v>
      </c>
      <c r="M122" s="14" t="s">
        <v>362</v>
      </c>
      <c r="N122" s="14" t="s">
        <v>347</v>
      </c>
      <c r="O122" s="14" t="s">
        <v>648</v>
      </c>
      <c r="P122" s="14" t="s">
        <v>679</v>
      </c>
    </row>
    <row r="123" spans="1:16" x14ac:dyDescent="0.25">
      <c r="A123" t="str">
        <f t="shared" si="3"/>
        <v>601-102-MQ-60-05</v>
      </c>
      <c r="B123" s="14" t="s">
        <v>407</v>
      </c>
      <c r="C123" s="14" t="s">
        <v>351</v>
      </c>
      <c r="D123" s="14" t="s">
        <v>372</v>
      </c>
      <c r="E123" s="14" t="s">
        <v>158</v>
      </c>
      <c r="F123" s="14" t="s">
        <v>19</v>
      </c>
      <c r="G123" s="14" t="s">
        <v>408</v>
      </c>
      <c r="H123" s="14" t="s">
        <v>408</v>
      </c>
      <c r="I123" s="14" t="s">
        <v>343</v>
      </c>
      <c r="J123" s="14" t="s">
        <v>343</v>
      </c>
      <c r="K123" s="14" t="s">
        <v>344</v>
      </c>
      <c r="L123" s="14" t="s">
        <v>344</v>
      </c>
      <c r="M123" s="14" t="s">
        <v>346</v>
      </c>
      <c r="N123" s="14" t="s">
        <v>373</v>
      </c>
      <c r="O123" s="14" t="s">
        <v>409</v>
      </c>
      <c r="P123" s="14" t="s">
        <v>410</v>
      </c>
    </row>
    <row r="124" spans="1:16" x14ac:dyDescent="0.25">
      <c r="A124" t="str">
        <f t="shared" si="3"/>
        <v>601-103-MQ-60-02</v>
      </c>
      <c r="B124" s="14" t="s">
        <v>665</v>
      </c>
      <c r="C124" s="14" t="s">
        <v>351</v>
      </c>
      <c r="D124" s="14" t="s">
        <v>340</v>
      </c>
      <c r="E124" s="14" t="s">
        <v>160</v>
      </c>
      <c r="F124" s="14" t="s">
        <v>19</v>
      </c>
      <c r="G124" s="14" t="s">
        <v>666</v>
      </c>
      <c r="H124" s="14" t="s">
        <v>655</v>
      </c>
      <c r="I124" s="14" t="s">
        <v>360</v>
      </c>
      <c r="J124" s="14" t="s">
        <v>361</v>
      </c>
      <c r="K124" s="14" t="s">
        <v>344</v>
      </c>
      <c r="L124" s="14" t="s">
        <v>344</v>
      </c>
      <c r="M124" s="14" t="s">
        <v>362</v>
      </c>
      <c r="N124" s="14" t="s">
        <v>373</v>
      </c>
      <c r="O124" s="14" t="s">
        <v>667</v>
      </c>
      <c r="P124" s="14" t="s">
        <v>668</v>
      </c>
    </row>
    <row r="125" spans="1:16" x14ac:dyDescent="0.25">
      <c r="A125" t="str">
        <f t="shared" si="3"/>
        <v>601-FPA-FD-60-04</v>
      </c>
      <c r="B125" s="14" t="s">
        <v>669</v>
      </c>
      <c r="C125" s="14" t="s">
        <v>351</v>
      </c>
      <c r="D125" s="14" t="s">
        <v>362</v>
      </c>
      <c r="E125" s="14" t="s">
        <v>162</v>
      </c>
      <c r="F125" s="14" t="s">
        <v>19</v>
      </c>
      <c r="G125" s="14" t="s">
        <v>670</v>
      </c>
      <c r="H125" s="14" t="s">
        <v>655</v>
      </c>
      <c r="I125" s="14" t="s">
        <v>444</v>
      </c>
      <c r="J125" s="14" t="s">
        <v>491</v>
      </c>
      <c r="K125" s="14" t="s">
        <v>642</v>
      </c>
      <c r="L125" s="14" t="s">
        <v>344</v>
      </c>
      <c r="M125" s="14" t="s">
        <v>372</v>
      </c>
      <c r="N125" s="14" t="s">
        <v>347</v>
      </c>
      <c r="O125" s="14" t="s">
        <v>355</v>
      </c>
      <c r="P125" s="14" t="s">
        <v>643</v>
      </c>
    </row>
    <row r="126" spans="1:16" x14ac:dyDescent="0.25">
      <c r="A126" t="str">
        <f t="shared" si="3"/>
        <v>601-FPB-FD-60-04</v>
      </c>
      <c r="B126" s="14" t="s">
        <v>640</v>
      </c>
      <c r="C126" s="14" t="s">
        <v>351</v>
      </c>
      <c r="D126" s="14" t="s">
        <v>362</v>
      </c>
      <c r="E126" s="14" t="s">
        <v>164</v>
      </c>
      <c r="F126" s="14" t="s">
        <v>19</v>
      </c>
      <c r="G126" s="14" t="s">
        <v>641</v>
      </c>
      <c r="H126" s="14" t="s">
        <v>624</v>
      </c>
      <c r="I126" s="14" t="s">
        <v>444</v>
      </c>
      <c r="J126" s="14" t="s">
        <v>491</v>
      </c>
      <c r="K126" s="14" t="s">
        <v>642</v>
      </c>
      <c r="L126" s="14" t="s">
        <v>344</v>
      </c>
      <c r="M126" s="14" t="s">
        <v>372</v>
      </c>
      <c r="N126" s="14" t="s">
        <v>347</v>
      </c>
      <c r="O126" s="14" t="s">
        <v>355</v>
      </c>
      <c r="P126" s="14" t="s">
        <v>643</v>
      </c>
    </row>
    <row r="127" spans="1:16" x14ac:dyDescent="0.25">
      <c r="A127" t="str">
        <f t="shared" si="3"/>
        <v>601-FPC-FD-60-04</v>
      </c>
      <c r="B127" s="14" t="s">
        <v>644</v>
      </c>
      <c r="C127" s="14" t="s">
        <v>351</v>
      </c>
      <c r="D127" s="14" t="s">
        <v>362</v>
      </c>
      <c r="E127" s="14" t="s">
        <v>166</v>
      </c>
      <c r="F127" s="14" t="s">
        <v>19</v>
      </c>
      <c r="G127" s="14" t="s">
        <v>645</v>
      </c>
      <c r="H127" s="14" t="s">
        <v>624</v>
      </c>
      <c r="I127" s="14" t="s">
        <v>444</v>
      </c>
      <c r="J127" s="14" t="s">
        <v>491</v>
      </c>
      <c r="K127" s="14" t="s">
        <v>642</v>
      </c>
      <c r="L127" s="14" t="s">
        <v>344</v>
      </c>
      <c r="M127" s="14" t="s">
        <v>372</v>
      </c>
      <c r="N127" s="14" t="s">
        <v>347</v>
      </c>
      <c r="O127" s="14" t="s">
        <v>355</v>
      </c>
      <c r="P127" s="14" t="s">
        <v>643</v>
      </c>
    </row>
    <row r="128" spans="1:16" x14ac:dyDescent="0.25">
      <c r="A128" t="str">
        <f t="shared" si="3"/>
        <v>602-101-MQ-65-03</v>
      </c>
      <c r="B128" s="14" t="s">
        <v>719</v>
      </c>
      <c r="C128" s="14" t="s">
        <v>339</v>
      </c>
      <c r="D128" s="14" t="s">
        <v>346</v>
      </c>
      <c r="E128" s="14" t="s">
        <v>297</v>
      </c>
      <c r="F128" s="14" t="s">
        <v>19</v>
      </c>
      <c r="G128" s="14" t="s">
        <v>720</v>
      </c>
      <c r="H128" s="14" t="s">
        <v>720</v>
      </c>
      <c r="I128" s="14" t="s">
        <v>382</v>
      </c>
      <c r="J128" s="14" t="s">
        <v>382</v>
      </c>
      <c r="K128" s="14" t="s">
        <v>382</v>
      </c>
      <c r="L128" s="14" t="s">
        <v>345</v>
      </c>
      <c r="M128" s="14" t="s">
        <v>372</v>
      </c>
      <c r="N128" s="14" t="s">
        <v>373</v>
      </c>
      <c r="O128" s="14" t="s">
        <v>387</v>
      </c>
      <c r="P128" s="14" t="s">
        <v>721</v>
      </c>
    </row>
    <row r="129" spans="1:16" x14ac:dyDescent="0.25">
      <c r="A129" t="str">
        <f t="shared" si="3"/>
        <v>602-102-MQ-65-01</v>
      </c>
      <c r="B129" s="14" t="s">
        <v>687</v>
      </c>
      <c r="C129" s="14" t="s">
        <v>339</v>
      </c>
      <c r="D129" s="14" t="s">
        <v>352</v>
      </c>
      <c r="E129" s="14" t="s">
        <v>300</v>
      </c>
      <c r="F129" s="14" t="s">
        <v>19</v>
      </c>
      <c r="G129" s="14" t="s">
        <v>688</v>
      </c>
      <c r="H129" s="14" t="s">
        <v>688</v>
      </c>
      <c r="I129" s="14" t="s">
        <v>343</v>
      </c>
      <c r="J129" s="14" t="s">
        <v>391</v>
      </c>
      <c r="K129" s="14" t="s">
        <v>391</v>
      </c>
      <c r="L129" s="14" t="s">
        <v>345</v>
      </c>
      <c r="M129" s="14" t="s">
        <v>362</v>
      </c>
      <c r="N129" s="14" t="s">
        <v>620</v>
      </c>
      <c r="O129" s="14" t="s">
        <v>387</v>
      </c>
      <c r="P129" s="14" t="s">
        <v>689</v>
      </c>
    </row>
    <row r="130" spans="1:16" x14ac:dyDescent="0.25">
      <c r="A130" t="str">
        <f t="shared" ref="A130:A151" si="4">_xlfn.CONCAT(LEFT(B130,10),"-",C130,"-0",D130)</f>
        <v>602-SFQ-FD-65-01</v>
      </c>
      <c r="B130" s="14" t="s">
        <v>781</v>
      </c>
      <c r="C130" s="14" t="s">
        <v>339</v>
      </c>
      <c r="D130" s="14" t="s">
        <v>352</v>
      </c>
      <c r="E130" s="14" t="s">
        <v>782</v>
      </c>
      <c r="F130" s="14" t="s">
        <v>19</v>
      </c>
      <c r="G130" s="14" t="s">
        <v>752</v>
      </c>
      <c r="H130" s="14" t="s">
        <v>752</v>
      </c>
      <c r="I130" s="14" t="s">
        <v>343</v>
      </c>
      <c r="J130" s="14" t="s">
        <v>391</v>
      </c>
      <c r="K130" s="14" t="s">
        <v>344</v>
      </c>
      <c r="L130" s="14" t="s">
        <v>344</v>
      </c>
      <c r="M130" s="14" t="s">
        <v>346</v>
      </c>
      <c r="N130" s="14" t="s">
        <v>347</v>
      </c>
      <c r="O130" s="14" t="s">
        <v>387</v>
      </c>
      <c r="P130" s="14" t="s">
        <v>721</v>
      </c>
    </row>
    <row r="131" spans="1:16" x14ac:dyDescent="0.25">
      <c r="A131" t="str">
        <f t="shared" si="4"/>
        <v>602-SFR-FD-65-01</v>
      </c>
      <c r="B131" s="14" t="s">
        <v>751</v>
      </c>
      <c r="C131" s="14" t="s">
        <v>339</v>
      </c>
      <c r="D131" s="14" t="s">
        <v>352</v>
      </c>
      <c r="E131" s="14" t="s">
        <v>304</v>
      </c>
      <c r="F131" s="14" t="s">
        <v>19</v>
      </c>
      <c r="G131" s="14" t="s">
        <v>752</v>
      </c>
      <c r="H131" s="14" t="s">
        <v>753</v>
      </c>
      <c r="I131" s="14" t="s">
        <v>343</v>
      </c>
      <c r="J131" s="14" t="s">
        <v>391</v>
      </c>
      <c r="K131" s="14" t="s">
        <v>344</v>
      </c>
      <c r="L131" s="14" t="s">
        <v>344</v>
      </c>
      <c r="M131" s="14" t="s">
        <v>754</v>
      </c>
      <c r="N131" s="14" t="s">
        <v>347</v>
      </c>
      <c r="O131" s="14" t="s">
        <v>387</v>
      </c>
      <c r="P131" s="14" t="s">
        <v>721</v>
      </c>
    </row>
    <row r="132" spans="1:16" x14ac:dyDescent="0.25">
      <c r="A132" t="str">
        <f t="shared" si="4"/>
        <v>603-101-MQ-65-01</v>
      </c>
      <c r="B132" s="14" t="s">
        <v>795</v>
      </c>
      <c r="C132" s="14" t="s">
        <v>339</v>
      </c>
      <c r="D132" s="14" t="s">
        <v>352</v>
      </c>
      <c r="E132" s="14" t="s">
        <v>796</v>
      </c>
      <c r="F132" s="14" t="s">
        <v>19</v>
      </c>
      <c r="G132" s="14" t="s">
        <v>797</v>
      </c>
      <c r="H132" s="14" t="s">
        <v>797</v>
      </c>
      <c r="I132" s="14" t="s">
        <v>343</v>
      </c>
      <c r="J132" s="14" t="s">
        <v>391</v>
      </c>
      <c r="K132" s="14" t="s">
        <v>344</v>
      </c>
      <c r="L132" s="14" t="s">
        <v>344</v>
      </c>
      <c r="M132" s="14" t="s">
        <v>362</v>
      </c>
      <c r="N132" s="14" t="s">
        <v>347</v>
      </c>
      <c r="O132" s="14" t="s">
        <v>798</v>
      </c>
      <c r="P132" s="14" t="s">
        <v>344</v>
      </c>
    </row>
    <row r="133" spans="1:16" x14ac:dyDescent="0.25">
      <c r="A133" t="str">
        <f t="shared" si="4"/>
        <v>603-102-MQ-65-03</v>
      </c>
      <c r="B133" s="14" t="s">
        <v>646</v>
      </c>
      <c r="C133" s="14" t="s">
        <v>339</v>
      </c>
      <c r="D133" s="14" t="s">
        <v>346</v>
      </c>
      <c r="E133" s="14" t="s">
        <v>168</v>
      </c>
      <c r="F133" s="14" t="s">
        <v>19</v>
      </c>
      <c r="G133" s="14" t="s">
        <v>647</v>
      </c>
      <c r="H133" s="14" t="s">
        <v>624</v>
      </c>
      <c r="I133" s="14" t="s">
        <v>360</v>
      </c>
      <c r="J133" s="14" t="s">
        <v>361</v>
      </c>
      <c r="K133" s="14" t="s">
        <v>344</v>
      </c>
      <c r="L133" s="14" t="s">
        <v>344</v>
      </c>
      <c r="M133" s="14" t="s">
        <v>372</v>
      </c>
      <c r="N133" s="14" t="s">
        <v>620</v>
      </c>
      <c r="O133" s="14" t="s">
        <v>648</v>
      </c>
      <c r="P133" s="14" t="s">
        <v>649</v>
      </c>
    </row>
    <row r="134" spans="1:16" x14ac:dyDescent="0.25">
      <c r="A134" t="str">
        <f t="shared" si="4"/>
        <v>603-103-MQ-65-03</v>
      </c>
      <c r="B134" s="14" t="s">
        <v>650</v>
      </c>
      <c r="C134" s="14" t="s">
        <v>339</v>
      </c>
      <c r="D134" s="14" t="s">
        <v>346</v>
      </c>
      <c r="E134" s="14" t="s">
        <v>170</v>
      </c>
      <c r="F134" s="14" t="s">
        <v>19</v>
      </c>
      <c r="G134" s="14" t="s">
        <v>651</v>
      </c>
      <c r="H134" s="14" t="s">
        <v>624</v>
      </c>
      <c r="I134" s="14" t="s">
        <v>343</v>
      </c>
      <c r="J134" s="14" t="s">
        <v>391</v>
      </c>
      <c r="K134" s="14" t="s">
        <v>344</v>
      </c>
      <c r="L134" s="14" t="s">
        <v>344</v>
      </c>
      <c r="M134" s="14" t="s">
        <v>372</v>
      </c>
      <c r="N134" s="14" t="s">
        <v>620</v>
      </c>
      <c r="O134" s="14" t="s">
        <v>648</v>
      </c>
      <c r="P134" s="14" t="s">
        <v>652</v>
      </c>
    </row>
    <row r="135" spans="1:16" x14ac:dyDescent="0.25">
      <c r="A135" t="str">
        <f t="shared" si="4"/>
        <v>603-EAP-FD-65-02</v>
      </c>
      <c r="B135" s="14" t="s">
        <v>618</v>
      </c>
      <c r="C135" s="14" t="s">
        <v>339</v>
      </c>
      <c r="D135" s="14" t="s">
        <v>340</v>
      </c>
      <c r="E135" s="14" t="s">
        <v>172</v>
      </c>
      <c r="F135" s="14" t="s">
        <v>19</v>
      </c>
      <c r="G135" s="14" t="s">
        <v>619</v>
      </c>
      <c r="H135" s="14" t="s">
        <v>598</v>
      </c>
      <c r="I135" s="14" t="s">
        <v>343</v>
      </c>
      <c r="J135" s="14" t="s">
        <v>391</v>
      </c>
      <c r="K135" s="14" t="s">
        <v>344</v>
      </c>
      <c r="L135" s="14" t="s">
        <v>344</v>
      </c>
      <c r="M135" s="14" t="s">
        <v>372</v>
      </c>
      <c r="N135" s="14" t="s">
        <v>620</v>
      </c>
      <c r="O135" s="14" t="s">
        <v>355</v>
      </c>
      <c r="P135" s="14" t="s">
        <v>621</v>
      </c>
    </row>
    <row r="136" spans="1:16" x14ac:dyDescent="0.25">
      <c r="A136" t="str">
        <f t="shared" si="4"/>
        <v>604-002-FD-60-01</v>
      </c>
      <c r="B136" s="14" t="s">
        <v>715</v>
      </c>
      <c r="C136" s="14" t="s">
        <v>351</v>
      </c>
      <c r="D136" s="14" t="s">
        <v>352</v>
      </c>
      <c r="E136" s="14" t="s">
        <v>308</v>
      </c>
      <c r="F136" s="14" t="s">
        <v>22</v>
      </c>
      <c r="G136" s="14" t="s">
        <v>716</v>
      </c>
      <c r="H136" s="14" t="s">
        <v>717</v>
      </c>
      <c r="I136" s="14" t="s">
        <v>343</v>
      </c>
      <c r="J136" s="14" t="s">
        <v>343</v>
      </c>
      <c r="K136" s="14" t="s">
        <v>718</v>
      </c>
      <c r="L136" s="14" t="s">
        <v>344</v>
      </c>
      <c r="M136" s="14" t="s">
        <v>362</v>
      </c>
      <c r="N136" s="14" t="s">
        <v>373</v>
      </c>
      <c r="O136" s="14" t="s">
        <v>409</v>
      </c>
      <c r="P136" s="14" t="s">
        <v>344</v>
      </c>
    </row>
    <row r="137" spans="1:16" x14ac:dyDescent="0.25">
      <c r="A137" t="str">
        <f t="shared" si="4"/>
        <v>604-100-MQ-60-02</v>
      </c>
      <c r="B137" s="14" t="s">
        <v>587</v>
      </c>
      <c r="C137" s="14" t="s">
        <v>351</v>
      </c>
      <c r="D137" s="14" t="s">
        <v>340</v>
      </c>
      <c r="E137" s="14" t="s">
        <v>174</v>
      </c>
      <c r="F137" s="14" t="s">
        <v>19</v>
      </c>
      <c r="G137" s="14" t="s">
        <v>588</v>
      </c>
      <c r="H137" s="14" t="s">
        <v>583</v>
      </c>
      <c r="I137" s="14" t="s">
        <v>343</v>
      </c>
      <c r="J137" s="14" t="s">
        <v>391</v>
      </c>
      <c r="K137" s="14" t="s">
        <v>573</v>
      </c>
      <c r="L137" s="14" t="s">
        <v>344</v>
      </c>
      <c r="M137" s="14" t="s">
        <v>362</v>
      </c>
      <c r="N137" s="14" t="s">
        <v>363</v>
      </c>
      <c r="O137" s="14" t="s">
        <v>387</v>
      </c>
      <c r="P137" s="14" t="s">
        <v>589</v>
      </c>
    </row>
    <row r="138" spans="1:16" x14ac:dyDescent="0.25">
      <c r="A138" t="str">
        <f t="shared" si="4"/>
        <v>604-101-MQ-60-02</v>
      </c>
      <c r="B138" s="14" t="s">
        <v>590</v>
      </c>
      <c r="C138" s="14" t="s">
        <v>351</v>
      </c>
      <c r="D138" s="14" t="s">
        <v>340</v>
      </c>
      <c r="E138" s="14" t="s">
        <v>176</v>
      </c>
      <c r="F138" s="14" t="s">
        <v>19</v>
      </c>
      <c r="G138" s="14" t="s">
        <v>591</v>
      </c>
      <c r="H138" s="14" t="s">
        <v>583</v>
      </c>
      <c r="I138" s="14" t="s">
        <v>360</v>
      </c>
      <c r="J138" s="14" t="s">
        <v>343</v>
      </c>
      <c r="K138" s="14" t="s">
        <v>532</v>
      </c>
      <c r="L138" s="14" t="s">
        <v>344</v>
      </c>
      <c r="M138" s="14" t="s">
        <v>372</v>
      </c>
      <c r="N138" s="14" t="s">
        <v>363</v>
      </c>
      <c r="O138" s="14" t="s">
        <v>387</v>
      </c>
      <c r="P138" s="14" t="s">
        <v>592</v>
      </c>
    </row>
    <row r="139" spans="1:16" x14ac:dyDescent="0.25">
      <c r="A139" t="str">
        <f t="shared" si="4"/>
        <v>604-102-MQ-60-04</v>
      </c>
      <c r="B139" s="14" t="s">
        <v>593</v>
      </c>
      <c r="C139" s="14" t="s">
        <v>351</v>
      </c>
      <c r="D139" s="14" t="s">
        <v>362</v>
      </c>
      <c r="E139" s="14" t="s">
        <v>178</v>
      </c>
      <c r="F139" s="14" t="s">
        <v>19</v>
      </c>
      <c r="G139" s="14" t="s">
        <v>594</v>
      </c>
      <c r="H139" s="14" t="s">
        <v>583</v>
      </c>
      <c r="I139" s="14" t="s">
        <v>360</v>
      </c>
      <c r="J139" s="14" t="s">
        <v>360</v>
      </c>
      <c r="K139" s="14" t="s">
        <v>344</v>
      </c>
      <c r="L139" s="14" t="s">
        <v>344</v>
      </c>
      <c r="M139" s="14" t="s">
        <v>372</v>
      </c>
      <c r="N139" s="14" t="s">
        <v>363</v>
      </c>
      <c r="O139" s="14" t="s">
        <v>387</v>
      </c>
      <c r="P139" s="14" t="s">
        <v>595</v>
      </c>
    </row>
    <row r="140" spans="1:16" x14ac:dyDescent="0.25">
      <c r="A140" t="str">
        <f t="shared" si="4"/>
        <v>604-103-MQ-60-02</v>
      </c>
      <c r="B140" s="14" t="s">
        <v>564</v>
      </c>
      <c r="C140" s="14" t="s">
        <v>351</v>
      </c>
      <c r="D140" s="14" t="s">
        <v>340</v>
      </c>
      <c r="E140" s="14" t="s">
        <v>180</v>
      </c>
      <c r="F140" s="14" t="s">
        <v>19</v>
      </c>
      <c r="G140" s="14" t="s">
        <v>565</v>
      </c>
      <c r="H140" s="14" t="s">
        <v>537</v>
      </c>
      <c r="I140" s="14" t="s">
        <v>360</v>
      </c>
      <c r="J140" s="14" t="s">
        <v>343</v>
      </c>
      <c r="K140" s="14" t="s">
        <v>532</v>
      </c>
      <c r="L140" s="14" t="s">
        <v>344</v>
      </c>
      <c r="M140" s="14" t="s">
        <v>362</v>
      </c>
      <c r="N140" s="14" t="s">
        <v>363</v>
      </c>
      <c r="O140" s="14" t="s">
        <v>387</v>
      </c>
      <c r="P140" s="14" t="s">
        <v>566</v>
      </c>
    </row>
    <row r="141" spans="1:16" x14ac:dyDescent="0.25">
      <c r="A141" t="str">
        <f t="shared" si="4"/>
        <v>604-303-FD-60-02</v>
      </c>
      <c r="B141" s="14" t="s">
        <v>567</v>
      </c>
      <c r="C141" s="14" t="s">
        <v>351</v>
      </c>
      <c r="D141" s="14" t="s">
        <v>340</v>
      </c>
      <c r="E141" s="14" t="s">
        <v>182</v>
      </c>
      <c r="F141" s="14" t="s">
        <v>36</v>
      </c>
      <c r="G141" s="14" t="s">
        <v>568</v>
      </c>
      <c r="H141" s="14" t="s">
        <v>537</v>
      </c>
      <c r="I141" s="14" t="s">
        <v>343</v>
      </c>
      <c r="J141" s="14" t="s">
        <v>391</v>
      </c>
      <c r="K141" s="14" t="s">
        <v>569</v>
      </c>
      <c r="L141" s="14" t="s">
        <v>344</v>
      </c>
      <c r="M141" s="14" t="s">
        <v>362</v>
      </c>
      <c r="N141" s="14" t="s">
        <v>363</v>
      </c>
      <c r="O141" s="14" t="s">
        <v>405</v>
      </c>
      <c r="P141" s="14" t="s">
        <v>570</v>
      </c>
    </row>
    <row r="142" spans="1:16" x14ac:dyDescent="0.25">
      <c r="A142" t="str">
        <f t="shared" si="4"/>
        <v>604-SAP-FD-60-02</v>
      </c>
      <c r="B142" s="14" t="s">
        <v>571</v>
      </c>
      <c r="C142" s="14" t="s">
        <v>351</v>
      </c>
      <c r="D142" s="14" t="s">
        <v>340</v>
      </c>
      <c r="E142" s="14" t="s">
        <v>184</v>
      </c>
      <c r="F142" s="14" t="s">
        <v>19</v>
      </c>
      <c r="G142" s="14" t="s">
        <v>572</v>
      </c>
      <c r="H142" s="14" t="s">
        <v>537</v>
      </c>
      <c r="I142" s="14" t="s">
        <v>360</v>
      </c>
      <c r="J142" s="14" t="s">
        <v>391</v>
      </c>
      <c r="K142" s="14" t="s">
        <v>573</v>
      </c>
      <c r="L142" s="14" t="s">
        <v>344</v>
      </c>
      <c r="M142" s="14" t="s">
        <v>362</v>
      </c>
      <c r="N142" s="14" t="s">
        <v>373</v>
      </c>
      <c r="O142" s="14" t="s">
        <v>387</v>
      </c>
      <c r="P142" s="14" t="s">
        <v>574</v>
      </c>
    </row>
    <row r="143" spans="1:16" x14ac:dyDescent="0.25">
      <c r="A143" t="str">
        <f t="shared" si="4"/>
        <v>604-SAQ-FD-60-02</v>
      </c>
      <c r="B143" s="14" t="s">
        <v>530</v>
      </c>
      <c r="C143" s="14" t="s">
        <v>351</v>
      </c>
      <c r="D143" s="14" t="s">
        <v>340</v>
      </c>
      <c r="E143" s="14" t="s">
        <v>186</v>
      </c>
      <c r="F143" s="14" t="s">
        <v>19</v>
      </c>
      <c r="G143" s="14" t="s">
        <v>531</v>
      </c>
      <c r="H143" s="14" t="s">
        <v>500</v>
      </c>
      <c r="I143" s="14" t="s">
        <v>360</v>
      </c>
      <c r="J143" s="14" t="s">
        <v>343</v>
      </c>
      <c r="K143" s="14" t="s">
        <v>532</v>
      </c>
      <c r="L143" s="14" t="s">
        <v>344</v>
      </c>
      <c r="M143" s="14" t="s">
        <v>362</v>
      </c>
      <c r="N143" s="14" t="s">
        <v>373</v>
      </c>
      <c r="O143" s="14" t="s">
        <v>387</v>
      </c>
      <c r="P143" s="14" t="s">
        <v>533</v>
      </c>
    </row>
    <row r="144" spans="1:16" x14ac:dyDescent="0.25">
      <c r="A144" t="str">
        <f t="shared" si="4"/>
        <v>604-SAR-FD-60-02</v>
      </c>
      <c r="B144" s="14" t="s">
        <v>493</v>
      </c>
      <c r="C144" s="14" t="s">
        <v>351</v>
      </c>
      <c r="D144" s="14" t="s">
        <v>340</v>
      </c>
      <c r="E144" s="14" t="s">
        <v>188</v>
      </c>
      <c r="F144" s="14" t="s">
        <v>19</v>
      </c>
      <c r="G144" s="14" t="s">
        <v>494</v>
      </c>
      <c r="H144" s="14" t="s">
        <v>467</v>
      </c>
      <c r="I144" s="14" t="s">
        <v>360</v>
      </c>
      <c r="J144" s="14" t="s">
        <v>495</v>
      </c>
      <c r="K144" s="14" t="s">
        <v>496</v>
      </c>
      <c r="L144" s="14" t="s">
        <v>344</v>
      </c>
      <c r="M144" s="14" t="s">
        <v>362</v>
      </c>
      <c r="N144" s="14" t="s">
        <v>373</v>
      </c>
      <c r="O144" s="14" t="s">
        <v>387</v>
      </c>
      <c r="P144" s="14" t="s">
        <v>497</v>
      </c>
    </row>
    <row r="145" spans="1:16" x14ac:dyDescent="0.25">
      <c r="A145" t="str">
        <f t="shared" si="4"/>
        <v>607-FPF-03-60-02</v>
      </c>
      <c r="B145" s="14" t="s">
        <v>778</v>
      </c>
      <c r="C145" s="14" t="s">
        <v>351</v>
      </c>
      <c r="D145" s="14" t="s">
        <v>340</v>
      </c>
      <c r="E145" s="14" t="s">
        <v>190</v>
      </c>
      <c r="F145" s="14" t="s">
        <v>420</v>
      </c>
      <c r="G145" s="14" t="s">
        <v>779</v>
      </c>
      <c r="H145" s="14" t="s">
        <v>780</v>
      </c>
      <c r="I145" s="14" t="s">
        <v>343</v>
      </c>
      <c r="J145" s="14" t="s">
        <v>343</v>
      </c>
      <c r="K145" s="14" t="s">
        <v>718</v>
      </c>
      <c r="L145" s="14" t="s">
        <v>344</v>
      </c>
      <c r="M145" s="14" t="s">
        <v>362</v>
      </c>
      <c r="N145" s="14" t="s">
        <v>373</v>
      </c>
      <c r="O145" s="14" t="s">
        <v>387</v>
      </c>
      <c r="P145" s="14" t="s">
        <v>750</v>
      </c>
    </row>
    <row r="146" spans="1:16" x14ac:dyDescent="0.25">
      <c r="A146" t="str">
        <f t="shared" si="4"/>
        <v>607-FPG-03-60-01</v>
      </c>
      <c r="B146" s="14" t="s">
        <v>759</v>
      </c>
      <c r="C146" s="14" t="s">
        <v>351</v>
      </c>
      <c r="D146" s="14" t="s">
        <v>352</v>
      </c>
      <c r="E146" s="14" t="s">
        <v>310</v>
      </c>
      <c r="F146" s="14" t="s">
        <v>420</v>
      </c>
      <c r="G146" s="14" t="s">
        <v>747</v>
      </c>
      <c r="H146" s="14" t="s">
        <v>760</v>
      </c>
      <c r="I146" s="14" t="s">
        <v>444</v>
      </c>
      <c r="J146" s="14" t="s">
        <v>519</v>
      </c>
      <c r="K146" s="14" t="s">
        <v>761</v>
      </c>
      <c r="L146" s="14" t="s">
        <v>344</v>
      </c>
      <c r="M146" s="14" t="s">
        <v>372</v>
      </c>
      <c r="N146" s="14" t="s">
        <v>373</v>
      </c>
      <c r="O146" s="14" t="s">
        <v>387</v>
      </c>
      <c r="P146" s="14" t="s">
        <v>739</v>
      </c>
    </row>
    <row r="147" spans="1:16" x14ac:dyDescent="0.25">
      <c r="A147" t="str">
        <f t="shared" si="4"/>
        <v>607-FPH-03-60-01</v>
      </c>
      <c r="B147" s="14" t="s">
        <v>755</v>
      </c>
      <c r="C147" s="14" t="s">
        <v>351</v>
      </c>
      <c r="D147" s="14" t="s">
        <v>352</v>
      </c>
      <c r="E147" s="14" t="s">
        <v>312</v>
      </c>
      <c r="F147" s="14" t="s">
        <v>420</v>
      </c>
      <c r="G147" s="14" t="s">
        <v>756</v>
      </c>
      <c r="H147" s="14" t="s">
        <v>757</v>
      </c>
      <c r="I147" s="14" t="s">
        <v>343</v>
      </c>
      <c r="J147" s="14" t="s">
        <v>343</v>
      </c>
      <c r="K147" s="14" t="s">
        <v>344</v>
      </c>
      <c r="L147" s="14" t="s">
        <v>344</v>
      </c>
      <c r="M147" s="14" t="s">
        <v>372</v>
      </c>
      <c r="N147" s="14" t="s">
        <v>373</v>
      </c>
      <c r="O147" s="14" t="s">
        <v>383</v>
      </c>
      <c r="P147" s="14" t="s">
        <v>758</v>
      </c>
    </row>
    <row r="148" spans="1:16" x14ac:dyDescent="0.25">
      <c r="A148" t="str">
        <f t="shared" si="4"/>
        <v>608-FPF-03-60-01</v>
      </c>
      <c r="B148" s="14" t="s">
        <v>746</v>
      </c>
      <c r="C148" s="14" t="s">
        <v>351</v>
      </c>
      <c r="D148" s="14" t="s">
        <v>352</v>
      </c>
      <c r="E148" s="14" t="s">
        <v>314</v>
      </c>
      <c r="F148" s="14" t="s">
        <v>420</v>
      </c>
      <c r="G148" s="14" t="s">
        <v>747</v>
      </c>
      <c r="H148" s="14" t="s">
        <v>748</v>
      </c>
      <c r="I148" s="14" t="s">
        <v>444</v>
      </c>
      <c r="J148" s="14" t="s">
        <v>444</v>
      </c>
      <c r="K148" s="14" t="s">
        <v>749</v>
      </c>
      <c r="L148" s="14" t="s">
        <v>344</v>
      </c>
      <c r="M148" s="14" t="s">
        <v>372</v>
      </c>
      <c r="N148" s="14" t="s">
        <v>373</v>
      </c>
      <c r="O148" s="14" t="s">
        <v>387</v>
      </c>
      <c r="P148" s="14" t="s">
        <v>750</v>
      </c>
    </row>
    <row r="149" spans="1:16" x14ac:dyDescent="0.25">
      <c r="A149" t="str">
        <f t="shared" si="4"/>
        <v>608-FPG-03-60-01</v>
      </c>
      <c r="B149" s="14" t="s">
        <v>736</v>
      </c>
      <c r="C149" s="14" t="s">
        <v>351</v>
      </c>
      <c r="D149" s="14" t="s">
        <v>352</v>
      </c>
      <c r="E149" s="14" t="s">
        <v>316</v>
      </c>
      <c r="F149" s="14" t="s">
        <v>420</v>
      </c>
      <c r="G149" s="14" t="s">
        <v>737</v>
      </c>
      <c r="H149" s="14" t="s">
        <v>738</v>
      </c>
      <c r="I149" s="14" t="s">
        <v>360</v>
      </c>
      <c r="J149" s="14" t="s">
        <v>360</v>
      </c>
      <c r="K149" s="14" t="s">
        <v>360</v>
      </c>
      <c r="L149" s="14" t="s">
        <v>344</v>
      </c>
      <c r="M149" s="14" t="s">
        <v>372</v>
      </c>
      <c r="N149" s="14" t="s">
        <v>373</v>
      </c>
      <c r="O149" s="14" t="s">
        <v>387</v>
      </c>
      <c r="P149" s="14" t="s">
        <v>739</v>
      </c>
    </row>
    <row r="150" spans="1:16" x14ac:dyDescent="0.25">
      <c r="A150" t="str">
        <f t="shared" si="4"/>
        <v>836-CEC-FD-10-01</v>
      </c>
      <c r="B150" s="14" t="s">
        <v>859</v>
      </c>
      <c r="C150" s="14" t="s">
        <v>499</v>
      </c>
      <c r="D150" s="14" t="s">
        <v>352</v>
      </c>
      <c r="E150" s="14" t="s">
        <v>318</v>
      </c>
      <c r="F150" s="14" t="s">
        <v>319</v>
      </c>
      <c r="G150" s="14" t="s">
        <v>860</v>
      </c>
      <c r="H150" s="14" t="s">
        <v>860</v>
      </c>
      <c r="I150" s="14" t="s">
        <v>382</v>
      </c>
      <c r="J150" s="14" t="s">
        <v>344</v>
      </c>
      <c r="K150" s="14" t="s">
        <v>344</v>
      </c>
      <c r="L150" s="14" t="s">
        <v>344</v>
      </c>
      <c r="M150" s="14" t="s">
        <v>346</v>
      </c>
      <c r="N150" s="14" t="s">
        <v>373</v>
      </c>
      <c r="O150" s="14" t="s">
        <v>861</v>
      </c>
      <c r="P150" s="14" t="s">
        <v>743</v>
      </c>
    </row>
    <row r="151" spans="1:16" x14ac:dyDescent="0.25">
      <c r="A151" t="str">
        <f t="shared" si="4"/>
        <v>861-EUF-FD-60-01</v>
      </c>
      <c r="B151" s="14" t="s">
        <v>740</v>
      </c>
      <c r="C151" s="14" t="s">
        <v>351</v>
      </c>
      <c r="D151" s="14" t="s">
        <v>352</v>
      </c>
      <c r="E151" s="14" t="s">
        <v>321</v>
      </c>
      <c r="F151" s="14" t="s">
        <v>319</v>
      </c>
      <c r="G151" s="14" t="s">
        <v>741</v>
      </c>
      <c r="H151" s="14" t="s">
        <v>741</v>
      </c>
      <c r="I151" s="14" t="s">
        <v>382</v>
      </c>
      <c r="J151" s="14" t="s">
        <v>382</v>
      </c>
      <c r="K151" s="14" t="s">
        <v>344</v>
      </c>
      <c r="L151" s="14" t="s">
        <v>344</v>
      </c>
      <c r="M151" s="14" t="s">
        <v>372</v>
      </c>
      <c r="N151" s="14" t="s">
        <v>347</v>
      </c>
      <c r="O151" s="14" t="s">
        <v>742</v>
      </c>
      <c r="P151" s="14" t="s">
        <v>743</v>
      </c>
    </row>
  </sheetData>
  <autoFilter ref="A1:P151" xr:uid="{48FEE7C4-183F-4978-A13E-0B0B73EBB17B}">
    <sortState xmlns:xlrd2="http://schemas.microsoft.com/office/spreadsheetml/2017/richdata2" ref="A2:P151">
      <sortCondition ref="A1:A151"/>
    </sortState>
  </autoFilter>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34F25D-F2B3-4358-93A3-53E90C585078}">
  <dimension ref="A1:P2023"/>
  <sheetViews>
    <sheetView workbookViewId="0">
      <selection activeCell="D326" sqref="D326"/>
    </sheetView>
  </sheetViews>
  <sheetFormatPr baseColWidth="10" defaultRowHeight="15" x14ac:dyDescent="0.25"/>
  <cols>
    <col min="1" max="1" width="12.5703125" bestFit="1" customWidth="1"/>
    <col min="2" max="2" width="17.140625" bestFit="1" customWidth="1"/>
    <col min="3" max="3" width="15.85546875" bestFit="1" customWidth="1"/>
    <col min="4" max="4" width="18" bestFit="1" customWidth="1"/>
    <col min="5" max="5" width="18" customWidth="1"/>
    <col min="6" max="6" width="25.140625" bestFit="1" customWidth="1"/>
    <col min="7" max="7" width="25.5703125" bestFit="1" customWidth="1"/>
    <col min="8" max="8" width="15.85546875" bestFit="1" customWidth="1"/>
    <col min="9" max="9" width="16.42578125" bestFit="1" customWidth="1"/>
    <col min="10" max="10" width="18.5703125" bestFit="1" customWidth="1"/>
    <col min="11" max="11" width="26.140625" customWidth="1"/>
    <col min="12" max="12" width="20.140625" bestFit="1" customWidth="1"/>
    <col min="13" max="13" width="81.140625" bestFit="1" customWidth="1"/>
    <col min="14" max="14" width="34.42578125" bestFit="1" customWidth="1"/>
    <col min="15" max="15" width="27.5703125" bestFit="1" customWidth="1"/>
  </cols>
  <sheetData>
    <row r="1" spans="1:16" x14ac:dyDescent="0.25">
      <c r="A1" t="s">
        <v>946</v>
      </c>
      <c r="B1" t="s">
        <v>947</v>
      </c>
      <c r="C1" t="s">
        <v>948</v>
      </c>
      <c r="D1" t="s">
        <v>949</v>
      </c>
      <c r="E1" t="s">
        <v>862</v>
      </c>
      <c r="F1" t="s">
        <v>950</v>
      </c>
      <c r="G1" t="s">
        <v>951</v>
      </c>
      <c r="H1" t="s">
        <v>952</v>
      </c>
      <c r="I1" t="s">
        <v>953</v>
      </c>
      <c r="J1" t="s">
        <v>954</v>
      </c>
      <c r="K1" t="s">
        <v>3890</v>
      </c>
      <c r="L1" t="s">
        <v>955</v>
      </c>
      <c r="M1" t="s">
        <v>956</v>
      </c>
      <c r="N1" t="s">
        <v>3893</v>
      </c>
      <c r="O1" t="s">
        <v>3894</v>
      </c>
      <c r="P1" t="s">
        <v>3895</v>
      </c>
    </row>
    <row r="2" spans="1:16" hidden="1" x14ac:dyDescent="0.25">
      <c r="A2" t="s">
        <v>3170</v>
      </c>
      <c r="B2" t="s">
        <v>3181</v>
      </c>
      <c r="C2">
        <v>60</v>
      </c>
      <c r="D2">
        <v>1</v>
      </c>
      <c r="E2" t="str">
        <f>_xlfn.CONCAT(Cours_statut[[#This Row],[Code MEQ]],"-",Cours_statut[[#This Row],[Code d''option]],"-0",Cours_statut[[#This Row],[Version du cours]])</f>
        <v>608-FPF-03-60-01</v>
      </c>
      <c r="F2">
        <v>5</v>
      </c>
      <c r="G2">
        <v>2</v>
      </c>
      <c r="H2" s="2">
        <v>43549</v>
      </c>
      <c r="I2" t="s">
        <v>960</v>
      </c>
      <c r="J2">
        <v>3</v>
      </c>
      <c r="K2" t="str">
        <f>VLOOKUP(Cours_statut[[#This Row],[CodeCours]],Tableau1[[Code de Cours Complet]:[Évaluations]],5,0)</f>
        <v>EFel1</v>
      </c>
      <c r="L2" s="2">
        <v>45320</v>
      </c>
      <c r="M2" t="s">
        <v>3182</v>
      </c>
      <c r="N2" t="s">
        <v>344</v>
      </c>
    </row>
    <row r="3" spans="1:16" hidden="1" x14ac:dyDescent="0.25">
      <c r="A3" t="s">
        <v>3183</v>
      </c>
      <c r="B3" t="s">
        <v>3197</v>
      </c>
      <c r="C3">
        <v>60</v>
      </c>
      <c r="D3">
        <v>1</v>
      </c>
      <c r="E3" t="str">
        <f>_xlfn.CONCAT(Cours_statut[[#This Row],[Code MEQ]],"-",Cours_statut[[#This Row],[Code d''option]],"-0",Cours_statut[[#This Row],[Version du cours]])</f>
        <v>608-FPG-03-60-01</v>
      </c>
      <c r="F3">
        <v>5</v>
      </c>
      <c r="G3">
        <v>2</v>
      </c>
      <c r="H3" s="2">
        <v>43651</v>
      </c>
      <c r="I3" t="s">
        <v>960</v>
      </c>
      <c r="J3">
        <v>3</v>
      </c>
      <c r="K3" t="str">
        <f>VLOOKUP(Cours_statut[[#This Row],[CodeCours]],Tableau1[[Code de Cours Complet]:[Évaluations]],5,0)</f>
        <v>EFel1</v>
      </c>
      <c r="L3" s="2">
        <v>45317</v>
      </c>
      <c r="M3" t="s">
        <v>3198</v>
      </c>
      <c r="N3" t="s">
        <v>344</v>
      </c>
    </row>
    <row r="4" spans="1:16" hidden="1" x14ac:dyDescent="0.25">
      <c r="A4" t="s">
        <v>3183</v>
      </c>
      <c r="B4" t="s">
        <v>3199</v>
      </c>
      <c r="C4">
        <v>61</v>
      </c>
      <c r="D4">
        <v>1</v>
      </c>
      <c r="E4" t="str">
        <f>_xlfn.CONCAT(Cours_statut[[#This Row],[Code MEQ]],"-",Cours_statut[[#This Row],[Code d''option]],"-0",Cours_statut[[#This Row],[Version du cours]])</f>
        <v>608-FPG-03-61-01</v>
      </c>
      <c r="F4">
        <v>5</v>
      </c>
      <c r="G4">
        <v>2</v>
      </c>
      <c r="H4" s="2">
        <v>43651</v>
      </c>
      <c r="I4" t="s">
        <v>960</v>
      </c>
      <c r="J4">
        <v>3</v>
      </c>
      <c r="K4" t="e">
        <f>VLOOKUP(Cours_statut[[#This Row],[CodeCours]],Tableau1[[Code de Cours Complet]:[Évaluations]],5,0)</f>
        <v>#N/A</v>
      </c>
      <c r="L4" s="2">
        <v>45317</v>
      </c>
      <c r="M4" t="s">
        <v>3198</v>
      </c>
      <c r="N4" t="s">
        <v>344</v>
      </c>
    </row>
    <row r="5" spans="1:16" hidden="1" x14ac:dyDescent="0.25">
      <c r="A5" t="s">
        <v>1394</v>
      </c>
      <c r="B5" t="s">
        <v>1395</v>
      </c>
      <c r="C5">
        <v>60</v>
      </c>
      <c r="D5">
        <v>1</v>
      </c>
      <c r="E5" t="str">
        <f>_xlfn.CONCAT(Cours_statut[[#This Row],[Code MEQ]],"-",Cours_statut[[#This Row],[Code d''option]],"-0",Cours_statut[[#This Row],[Version du cours]])</f>
        <v>201-SH2-RE-60-01</v>
      </c>
      <c r="F5">
        <v>4</v>
      </c>
      <c r="G5">
        <v>2</v>
      </c>
      <c r="H5" s="2">
        <v>45110</v>
      </c>
      <c r="I5" t="s">
        <v>960</v>
      </c>
      <c r="J5">
        <v>3</v>
      </c>
      <c r="K5" t="e">
        <f>VLOOKUP(Cours_statut[[#This Row],[CodeCours]],Tableau1[[Code de Cours Complet]:[Évaluations]],5,0)</f>
        <v>#N/A</v>
      </c>
      <c r="L5" s="2">
        <v>45250</v>
      </c>
      <c r="M5" t="s">
        <v>1396</v>
      </c>
      <c r="N5" t="s">
        <v>344</v>
      </c>
    </row>
    <row r="6" spans="1:16" hidden="1" x14ac:dyDescent="0.25">
      <c r="A6" t="s">
        <v>1220</v>
      </c>
      <c r="B6" t="s">
        <v>1226</v>
      </c>
      <c r="C6">
        <v>10</v>
      </c>
      <c r="D6">
        <v>4</v>
      </c>
      <c r="E6" t="str">
        <f>_xlfn.CONCAT(Cours_statut[[#This Row],[Code MEQ]],"-",Cours_statut[[#This Row],[Code d''option]],"-0",Cours_statut[[#This Row],[Version du cours]])</f>
        <v>201-103-RE-10-04</v>
      </c>
      <c r="F6">
        <v>4</v>
      </c>
      <c r="G6">
        <v>2</v>
      </c>
      <c r="H6" s="2">
        <v>44392</v>
      </c>
      <c r="I6" t="s">
        <v>960</v>
      </c>
      <c r="J6">
        <v>3</v>
      </c>
      <c r="K6" t="e">
        <f>VLOOKUP(Cours_statut[[#This Row],[CodeCours]],Tableau1[[Code de Cours Complet]:[Évaluations]],5,0)</f>
        <v>#N/A</v>
      </c>
      <c r="L6" s="2">
        <v>45247</v>
      </c>
      <c r="M6" t="s">
        <v>1227</v>
      </c>
      <c r="N6" t="s">
        <v>344</v>
      </c>
    </row>
    <row r="7" spans="1:16" hidden="1" x14ac:dyDescent="0.25">
      <c r="A7" t="s">
        <v>999</v>
      </c>
      <c r="B7" t="s">
        <v>1007</v>
      </c>
      <c r="C7">
        <v>65</v>
      </c>
      <c r="D7">
        <v>1</v>
      </c>
      <c r="E7" t="str">
        <f>_xlfn.CONCAT(Cours_statut[[#This Row],[Code MEQ]],"-",Cours_statut[[#This Row],[Code d''option]],"-0",Cours_statut[[#This Row],[Version du cours]])</f>
        <v>109-101-MQ-65-01</v>
      </c>
      <c r="F7">
        <v>7</v>
      </c>
      <c r="G7">
        <v>2</v>
      </c>
      <c r="H7" s="2">
        <v>42150</v>
      </c>
      <c r="I7" t="s">
        <v>960</v>
      </c>
      <c r="J7">
        <v>3</v>
      </c>
      <c r="K7" t="e">
        <f>VLOOKUP(Cours_statut[[#This Row],[CodeCours]],Tableau1[[Code de Cours Complet]:[Évaluations]],5,0)</f>
        <v>#N/A</v>
      </c>
      <c r="L7" s="2">
        <v>45175</v>
      </c>
      <c r="M7" t="s">
        <v>1008</v>
      </c>
      <c r="N7" t="s">
        <v>344</v>
      </c>
    </row>
    <row r="8" spans="1:16" hidden="1" x14ac:dyDescent="0.25">
      <c r="A8" t="s">
        <v>1469</v>
      </c>
      <c r="B8" t="s">
        <v>1476</v>
      </c>
      <c r="C8">
        <v>75</v>
      </c>
      <c r="D8">
        <v>1</v>
      </c>
      <c r="E8" t="str">
        <f>_xlfn.CONCAT(Cours_statut[[#This Row],[Code MEQ]],"-",Cours_statut[[#This Row],[Code d''option]],"-0",Cours_statut[[#This Row],[Version du cours]])</f>
        <v>300-300-RE-75-01</v>
      </c>
      <c r="F8">
        <v>5</v>
      </c>
      <c r="G8">
        <v>1</v>
      </c>
      <c r="H8" s="2">
        <v>39989</v>
      </c>
      <c r="I8" t="s">
        <v>960</v>
      </c>
      <c r="J8">
        <v>3</v>
      </c>
      <c r="K8" t="e">
        <f>VLOOKUP(Cours_statut[[#This Row],[CodeCours]],Tableau1[[Code de Cours Complet]:[Évaluations]],5,0)</f>
        <v>#N/A</v>
      </c>
      <c r="L8" s="2">
        <v>45111</v>
      </c>
      <c r="M8" t="s">
        <v>1477</v>
      </c>
      <c r="N8" t="s">
        <v>344</v>
      </c>
    </row>
    <row r="9" spans="1:16" hidden="1" x14ac:dyDescent="0.25">
      <c r="A9" t="s">
        <v>1469</v>
      </c>
      <c r="B9" t="s">
        <v>1473</v>
      </c>
      <c r="C9">
        <v>70</v>
      </c>
      <c r="D9">
        <v>1</v>
      </c>
      <c r="E9" t="str">
        <f>_xlfn.CONCAT(Cours_statut[[#This Row],[Code MEQ]],"-",Cours_statut[[#This Row],[Code d''option]],"-0",Cours_statut[[#This Row],[Version du cours]])</f>
        <v>300-300-RE-70-01</v>
      </c>
      <c r="F9">
        <v>5</v>
      </c>
      <c r="G9">
        <v>1</v>
      </c>
      <c r="H9" s="2">
        <v>39948</v>
      </c>
      <c r="I9" t="s">
        <v>960</v>
      </c>
      <c r="J9">
        <v>3</v>
      </c>
      <c r="K9" t="e">
        <f>VLOOKUP(Cours_statut[[#This Row],[CodeCours]],Tableau1[[Code de Cours Complet]:[Évaluations]],5,0)</f>
        <v>#N/A</v>
      </c>
      <c r="L9" s="2">
        <v>45110</v>
      </c>
      <c r="M9" t="s">
        <v>1474</v>
      </c>
      <c r="N9" t="s">
        <v>344</v>
      </c>
    </row>
    <row r="10" spans="1:16" x14ac:dyDescent="0.25">
      <c r="A10" t="s">
        <v>1394</v>
      </c>
      <c r="B10" t="s">
        <v>1397</v>
      </c>
      <c r="C10">
        <v>60</v>
      </c>
      <c r="D10">
        <v>2</v>
      </c>
      <c r="E10" t="str">
        <f>_xlfn.CONCAT(Cours_statut[[#This Row],[Code MEQ]],"-",Cours_statut[[#This Row],[Code d''option]],"-0",Cours_statut[[#This Row],[Version du cours]])</f>
        <v>201-SH2-RE-60-02</v>
      </c>
      <c r="F10">
        <v>4</v>
      </c>
      <c r="G10">
        <v>2</v>
      </c>
      <c r="H10" s="2">
        <v>45267</v>
      </c>
      <c r="I10" t="s">
        <v>974</v>
      </c>
      <c r="J10">
        <v>2</v>
      </c>
      <c r="K10" t="str">
        <f>VLOOKUP(Cours_statut[[#This Row],[CodeCours]],Tableau1[[Code de Cours Complet]:[Évaluations]],5,0)</f>
        <v>Efel3</v>
      </c>
      <c r="L10" s="2"/>
      <c r="M10" t="s">
        <v>344</v>
      </c>
      <c r="N10" t="str">
        <f>VLOOKUP(Cours_statut[[#This Row],[CodeCours]],Tableau13[CodeCours],1,0)</f>
        <v>201-SH2-RE-60-02</v>
      </c>
      <c r="O10" t="str">
        <f>VLOOKUP(Cours_statut[[#This Row],[CodeCours]],Message_tuteurs!$A$2:$A$86,1,0)</f>
        <v>201-SH2-RE-60-02</v>
      </c>
      <c r="P10" t="b">
        <f>Cours_statut[[#This Row],[Est_dansCours_operation_massive]]=Cours_statut[[#This Row],[Est_dans_Message_tuteurs]]</f>
        <v>1</v>
      </c>
    </row>
    <row r="11" spans="1:16" x14ac:dyDescent="0.25">
      <c r="A11" t="s">
        <v>1220</v>
      </c>
      <c r="B11" t="s">
        <v>1228</v>
      </c>
      <c r="C11">
        <v>10</v>
      </c>
      <c r="D11">
        <v>5</v>
      </c>
      <c r="E11" t="str">
        <f>_xlfn.CONCAT(Cours_statut[[#This Row],[Code MEQ]],"-",Cours_statut[[#This Row],[Code d''option]],"-0",Cours_statut[[#This Row],[Version du cours]])</f>
        <v>201-103-RE-10-05</v>
      </c>
      <c r="F11">
        <v>4</v>
      </c>
      <c r="G11">
        <v>2</v>
      </c>
      <c r="H11" s="2">
        <v>45247</v>
      </c>
      <c r="I11" t="s">
        <v>974</v>
      </c>
      <c r="J11">
        <v>2</v>
      </c>
      <c r="K11" t="str">
        <f>VLOOKUP(Cours_statut[[#This Row],[CodeCours]],Tableau1[[Code de Cours Complet]:[Évaluations]],5,0)</f>
        <v>EFel3</v>
      </c>
      <c r="L11" s="2"/>
      <c r="M11" t="s">
        <v>344</v>
      </c>
      <c r="N11" t="str">
        <f>VLOOKUP(Cours_statut[[#This Row],[CodeCours]],Tableau13[CodeCours],1,0)</f>
        <v>201-103-RE-10-05</v>
      </c>
      <c r="O11" t="str">
        <f>VLOOKUP(Cours_statut[[#This Row],[CodeCours]],Message_tuteurs!$A$2:$A$86,1,0)</f>
        <v>201-103-RE-10-05</v>
      </c>
      <c r="P11" t="b">
        <f>Cours_statut[[#This Row],[Est_dansCours_operation_massive]]=Cours_statut[[#This Row],[Est_dans_Message_tuteurs]]</f>
        <v>1</v>
      </c>
    </row>
    <row r="12" spans="1:16" hidden="1" x14ac:dyDescent="0.25">
      <c r="A12" t="s">
        <v>2821</v>
      </c>
      <c r="B12" t="s">
        <v>2825</v>
      </c>
      <c r="C12">
        <v>60</v>
      </c>
      <c r="D12">
        <v>4</v>
      </c>
      <c r="E12" t="str">
        <f>_xlfn.CONCAT(Cours_statut[[#This Row],[Code MEQ]],"-",Cours_statut[[#This Row],[Code d''option]],"-0",Cours_statut[[#This Row],[Version du cours]])</f>
        <v>601-102-MQ-60-04</v>
      </c>
      <c r="F12">
        <v>4</v>
      </c>
      <c r="G12">
        <v>2</v>
      </c>
      <c r="H12" s="2">
        <v>44364</v>
      </c>
      <c r="I12" t="s">
        <v>960</v>
      </c>
      <c r="J12">
        <v>3</v>
      </c>
      <c r="K12" t="e">
        <f>VLOOKUP(Cours_statut[[#This Row],[CodeCours]],Tableau1[[Code de Cours Complet]:[Évaluations]],5,0)</f>
        <v>#N/A</v>
      </c>
      <c r="L12" s="2">
        <v>45083</v>
      </c>
      <c r="M12" t="s">
        <v>2687</v>
      </c>
      <c r="N12" t="s">
        <v>344</v>
      </c>
    </row>
    <row r="13" spans="1:16" hidden="1" x14ac:dyDescent="0.25">
      <c r="A13" t="s">
        <v>1032</v>
      </c>
      <c r="B13" t="s">
        <v>1042</v>
      </c>
      <c r="C13">
        <v>65</v>
      </c>
      <c r="D13">
        <v>3</v>
      </c>
      <c r="E13" t="str">
        <f>_xlfn.CONCAT(Cours_statut[[#This Row],[Code MEQ]],"-",Cours_statut[[#This Row],[Code d''option]],"-0",Cours_statut[[#This Row],[Version du cours]])</f>
        <v>109-103-MQ-65-03</v>
      </c>
      <c r="F13">
        <v>5</v>
      </c>
      <c r="G13">
        <v>2</v>
      </c>
      <c r="H13" s="2">
        <v>44539</v>
      </c>
      <c r="I13" t="s">
        <v>960</v>
      </c>
      <c r="J13">
        <v>3</v>
      </c>
      <c r="K13" t="e">
        <f>VLOOKUP(Cours_statut[[#This Row],[CodeCours]],Tableau1[[Code de Cours Complet]:[Évaluations]],5,0)</f>
        <v>#N/A</v>
      </c>
      <c r="L13" s="2">
        <v>45078</v>
      </c>
      <c r="M13" t="s">
        <v>1036</v>
      </c>
      <c r="N13" t="s">
        <v>344</v>
      </c>
    </row>
    <row r="14" spans="1:16" hidden="1" x14ac:dyDescent="0.25">
      <c r="A14" t="s">
        <v>999</v>
      </c>
      <c r="B14" t="s">
        <v>1004</v>
      </c>
      <c r="C14">
        <v>60</v>
      </c>
      <c r="D14">
        <v>3</v>
      </c>
      <c r="E14" t="str">
        <f>_xlfn.CONCAT(Cours_statut[[#This Row],[Code MEQ]],"-",Cours_statut[[#This Row],[Code d''option]],"-0",Cours_statut[[#This Row],[Version du cours]])</f>
        <v>109-101-MQ-60-03</v>
      </c>
      <c r="F14">
        <v>7</v>
      </c>
      <c r="G14">
        <v>2</v>
      </c>
      <c r="H14" s="2">
        <v>43535</v>
      </c>
      <c r="I14" t="s">
        <v>960</v>
      </c>
      <c r="J14">
        <v>3</v>
      </c>
      <c r="K14" t="e">
        <f>VLOOKUP(Cours_statut[[#This Row],[CodeCours]],Tableau1[[Code de Cours Complet]:[Évaluations]],5,0)</f>
        <v>#N/A</v>
      </c>
      <c r="L14" s="2">
        <v>44973</v>
      </c>
      <c r="M14" t="s">
        <v>1005</v>
      </c>
      <c r="N14" t="s">
        <v>344</v>
      </c>
    </row>
    <row r="15" spans="1:16" hidden="1" x14ac:dyDescent="0.25">
      <c r="A15" t="s">
        <v>1032</v>
      </c>
      <c r="B15" t="s">
        <v>1035</v>
      </c>
      <c r="C15">
        <v>60</v>
      </c>
      <c r="D15">
        <v>3</v>
      </c>
      <c r="E15" t="str">
        <f>_xlfn.CONCAT(Cours_statut[[#This Row],[Code MEQ]],"-",Cours_statut[[#This Row],[Code d''option]],"-0",Cours_statut[[#This Row],[Version du cours]])</f>
        <v>109-103-MQ-60-03</v>
      </c>
      <c r="F15">
        <v>5</v>
      </c>
      <c r="G15">
        <v>2</v>
      </c>
      <c r="H15" s="2">
        <v>43535</v>
      </c>
      <c r="I15" t="s">
        <v>960</v>
      </c>
      <c r="J15">
        <v>3</v>
      </c>
      <c r="K15" t="e">
        <f>VLOOKUP(Cours_statut[[#This Row],[CodeCours]],Tableau1[[Code de Cours Complet]:[Évaluations]],5,0)</f>
        <v>#N/A</v>
      </c>
      <c r="L15" s="2">
        <v>44886</v>
      </c>
      <c r="M15" t="s">
        <v>1036</v>
      </c>
      <c r="N15" t="s">
        <v>344</v>
      </c>
    </row>
    <row r="16" spans="1:16" hidden="1" x14ac:dyDescent="0.25">
      <c r="A16" t="s">
        <v>1963</v>
      </c>
      <c r="B16" t="s">
        <v>1968</v>
      </c>
      <c r="C16">
        <v>65</v>
      </c>
      <c r="D16">
        <v>1</v>
      </c>
      <c r="E16" t="str">
        <f>_xlfn.CONCAT(Cours_statut[[#This Row],[Code MEQ]],"-",Cours_statut[[#This Row],[Code d''option]],"-0",Cours_statut[[#This Row],[Version du cours]])</f>
        <v>360-FDR-FD-65-01</v>
      </c>
      <c r="F16">
        <v>4</v>
      </c>
      <c r="G16">
        <v>1</v>
      </c>
      <c r="H16" s="2">
        <v>40976</v>
      </c>
      <c r="I16" t="s">
        <v>960</v>
      </c>
      <c r="J16">
        <v>3</v>
      </c>
      <c r="K16" t="e">
        <f>VLOOKUP(Cours_statut[[#This Row],[CodeCours]],Tableau1[[Code de Cours Complet]:[Évaluations]],5,0)</f>
        <v>#N/A</v>
      </c>
      <c r="L16" s="2">
        <v>44876</v>
      </c>
      <c r="M16" t="s">
        <v>1969</v>
      </c>
      <c r="N16" t="s">
        <v>344</v>
      </c>
    </row>
    <row r="17" spans="1:14" hidden="1" x14ac:dyDescent="0.25">
      <c r="A17" t="s">
        <v>1556</v>
      </c>
      <c r="B17" t="s">
        <v>1557</v>
      </c>
      <c r="C17">
        <v>60</v>
      </c>
      <c r="D17">
        <v>1</v>
      </c>
      <c r="E17" t="str">
        <f>_xlfn.CONCAT(Cours_statut[[#This Row],[Code MEQ]],"-",Cours_statut[[#This Row],[Code d''option]],"-0",Cours_statut[[#This Row],[Version du cours]])</f>
        <v>322-195-FD-60-01</v>
      </c>
      <c r="F17">
        <v>4</v>
      </c>
      <c r="G17">
        <v>1</v>
      </c>
      <c r="H17" s="2">
        <v>42548</v>
      </c>
      <c r="I17" t="s">
        <v>960</v>
      </c>
      <c r="J17">
        <v>3</v>
      </c>
      <c r="K17" t="e">
        <f>VLOOKUP(Cours_statut[[#This Row],[CodeCours]],Tableau1[[Code de Cours Complet]:[Évaluations]],5,0)</f>
        <v>#N/A</v>
      </c>
      <c r="L17" s="2">
        <v>44866</v>
      </c>
      <c r="M17" t="s">
        <v>1558</v>
      </c>
      <c r="N17" t="s">
        <v>344</v>
      </c>
    </row>
    <row r="18" spans="1:14" hidden="1" x14ac:dyDescent="0.25">
      <c r="A18" t="s">
        <v>1559</v>
      </c>
      <c r="B18" t="s">
        <v>1561</v>
      </c>
      <c r="C18">
        <v>60</v>
      </c>
      <c r="D18">
        <v>1</v>
      </c>
      <c r="E18" t="str">
        <f>_xlfn.CONCAT(Cours_statut[[#This Row],[Code MEQ]],"-",Cours_statut[[#This Row],[Code d''option]],"-0",Cours_statut[[#This Row],[Version du cours]])</f>
        <v>322-19C-FD-60-01</v>
      </c>
      <c r="F18">
        <v>4</v>
      </c>
      <c r="G18">
        <v>1</v>
      </c>
      <c r="H18" s="2">
        <v>41757</v>
      </c>
      <c r="I18" t="s">
        <v>960</v>
      </c>
      <c r="J18">
        <v>3</v>
      </c>
      <c r="K18" t="e">
        <f>VLOOKUP(Cours_statut[[#This Row],[CodeCours]],Tableau1[[Code de Cours Complet]:[Évaluations]],5,0)</f>
        <v>#N/A</v>
      </c>
      <c r="L18" s="2">
        <v>44866</v>
      </c>
      <c r="M18" t="s">
        <v>1558</v>
      </c>
      <c r="N18" t="s">
        <v>344</v>
      </c>
    </row>
    <row r="19" spans="1:14" hidden="1" x14ac:dyDescent="0.25">
      <c r="A19" t="s">
        <v>1567</v>
      </c>
      <c r="B19" t="s">
        <v>1573</v>
      </c>
      <c r="C19">
        <v>60</v>
      </c>
      <c r="D19">
        <v>1</v>
      </c>
      <c r="E19" t="str">
        <f>_xlfn.CONCAT(Cours_statut[[#This Row],[Code MEQ]],"-",Cours_statut[[#This Row],[Code d''option]],"-0",Cours_statut[[#This Row],[Version du cours]])</f>
        <v>322-704-RL-60-01</v>
      </c>
      <c r="F19">
        <v>4</v>
      </c>
      <c r="G19">
        <v>1</v>
      </c>
      <c r="H19" s="2">
        <v>42272</v>
      </c>
      <c r="I19" t="s">
        <v>960</v>
      </c>
      <c r="J19">
        <v>3</v>
      </c>
      <c r="K19" t="e">
        <f>VLOOKUP(Cours_statut[[#This Row],[CodeCours]],Tableau1[[Code de Cours Complet]:[Évaluations]],5,0)</f>
        <v>#N/A</v>
      </c>
      <c r="L19" s="2">
        <v>44866</v>
      </c>
      <c r="M19" t="s">
        <v>1558</v>
      </c>
      <c r="N19" t="s">
        <v>344</v>
      </c>
    </row>
    <row r="20" spans="1:14" x14ac:dyDescent="0.25">
      <c r="A20" t="s">
        <v>999</v>
      </c>
      <c r="B20" t="s">
        <v>1009</v>
      </c>
      <c r="C20">
        <v>65</v>
      </c>
      <c r="D20">
        <v>2</v>
      </c>
      <c r="E20" t="str">
        <f>_xlfn.CONCAT(Cours_statut[[#This Row],[Code MEQ]],"-",Cours_statut[[#This Row],[Code d''option]],"-0",Cours_statut[[#This Row],[Version du cours]])</f>
        <v>109-101-MQ-65-02</v>
      </c>
      <c r="F20">
        <v>3</v>
      </c>
      <c r="G20">
        <v>1</v>
      </c>
      <c r="H20" s="2">
        <v>45175</v>
      </c>
      <c r="I20" t="s">
        <v>974</v>
      </c>
      <c r="J20">
        <v>2</v>
      </c>
      <c r="K20" t="str">
        <f>VLOOKUP(Cours_statut[[#This Row],[CodeCours]],Tableau1[[Code de Cours Complet]:[Évaluations]],5,0)</f>
        <v>Autre modèle : Oral seulement</v>
      </c>
      <c r="L20" s="2"/>
      <c r="M20" t="s">
        <v>344</v>
      </c>
      <c r="N20" t="s">
        <v>344</v>
      </c>
    </row>
    <row r="21" spans="1:14" hidden="1" x14ac:dyDescent="0.25">
      <c r="A21" t="s">
        <v>1579</v>
      </c>
      <c r="B21" t="s">
        <v>1582</v>
      </c>
      <c r="C21">
        <v>10</v>
      </c>
      <c r="D21">
        <v>3</v>
      </c>
      <c r="E21" t="str">
        <f>_xlfn.CONCAT(Cours_statut[[#This Row],[Code MEQ]],"-",Cours_statut[[#This Row],[Code d''option]],"-0",Cours_statut[[#This Row],[Version du cours]])</f>
        <v>322-723-RL-10-03</v>
      </c>
      <c r="F21">
        <v>4</v>
      </c>
      <c r="G21">
        <v>1</v>
      </c>
      <c r="H21" s="2">
        <v>40976</v>
      </c>
      <c r="I21" t="s">
        <v>960</v>
      </c>
      <c r="J21">
        <v>3</v>
      </c>
      <c r="K21" t="e">
        <f>VLOOKUP(Cours_statut[[#This Row],[CodeCours]],Tableau1[[Code de Cours Complet]:[Évaluations]],5,0)</f>
        <v>#N/A</v>
      </c>
      <c r="L21" s="2">
        <v>44866</v>
      </c>
      <c r="M21" t="s">
        <v>1558</v>
      </c>
      <c r="N21" t="s">
        <v>344</v>
      </c>
    </row>
    <row r="22" spans="1:14" hidden="1" x14ac:dyDescent="0.25">
      <c r="A22" t="s">
        <v>1579</v>
      </c>
      <c r="B22" t="s">
        <v>1585</v>
      </c>
      <c r="C22">
        <v>11</v>
      </c>
      <c r="D22">
        <v>3</v>
      </c>
      <c r="E22" t="str">
        <f>_xlfn.CONCAT(Cours_statut[[#This Row],[Code MEQ]],"-",Cours_statut[[#This Row],[Code d''option]],"-0",Cours_statut[[#This Row],[Version du cours]])</f>
        <v>322-723-RL-11-03</v>
      </c>
      <c r="F22">
        <v>4</v>
      </c>
      <c r="G22">
        <v>1</v>
      </c>
      <c r="H22" s="2">
        <v>40976</v>
      </c>
      <c r="I22" t="s">
        <v>960</v>
      </c>
      <c r="J22">
        <v>3</v>
      </c>
      <c r="K22" t="e">
        <f>VLOOKUP(Cours_statut[[#This Row],[CodeCours]],Tableau1[[Code de Cours Complet]:[Évaluations]],5,0)</f>
        <v>#N/A</v>
      </c>
      <c r="L22" s="2">
        <v>44866</v>
      </c>
      <c r="M22" t="s">
        <v>1558</v>
      </c>
      <c r="N22" t="s">
        <v>344</v>
      </c>
    </row>
    <row r="23" spans="1:14" hidden="1" x14ac:dyDescent="0.25">
      <c r="A23" t="s">
        <v>1586</v>
      </c>
      <c r="B23" t="s">
        <v>1588</v>
      </c>
      <c r="C23">
        <v>10</v>
      </c>
      <c r="D23">
        <v>2</v>
      </c>
      <c r="E23" t="str">
        <f>_xlfn.CONCAT(Cours_statut[[#This Row],[Code MEQ]],"-",Cours_statut[[#This Row],[Code d''option]],"-0",Cours_statut[[#This Row],[Version du cours]])</f>
        <v>322-733-RL-10-02</v>
      </c>
      <c r="F23">
        <v>5</v>
      </c>
      <c r="G23">
        <v>2</v>
      </c>
      <c r="H23" s="2">
        <v>39000</v>
      </c>
      <c r="I23" t="s">
        <v>960</v>
      </c>
      <c r="J23">
        <v>3</v>
      </c>
      <c r="K23" t="e">
        <f>VLOOKUP(Cours_statut[[#This Row],[CodeCours]],Tableau1[[Code de Cours Complet]:[Évaluations]],5,0)</f>
        <v>#N/A</v>
      </c>
      <c r="L23" s="2">
        <v>44866</v>
      </c>
      <c r="M23" t="s">
        <v>1558</v>
      </c>
      <c r="N23" t="s">
        <v>344</v>
      </c>
    </row>
    <row r="24" spans="1:14" hidden="1" x14ac:dyDescent="0.25">
      <c r="A24" t="s">
        <v>1589</v>
      </c>
      <c r="B24" t="s">
        <v>1596</v>
      </c>
      <c r="C24">
        <v>80</v>
      </c>
      <c r="D24">
        <v>3</v>
      </c>
      <c r="E24" t="str">
        <f>_xlfn.CONCAT(Cours_statut[[#This Row],[Code MEQ]],"-",Cours_statut[[#This Row],[Code d''option]],"-0",Cours_statut[[#This Row],[Version du cours]])</f>
        <v>322-743-RL-80-03</v>
      </c>
      <c r="F24">
        <v>3</v>
      </c>
      <c r="G24">
        <v>1</v>
      </c>
      <c r="H24" s="2">
        <v>41037</v>
      </c>
      <c r="I24" t="s">
        <v>960</v>
      </c>
      <c r="J24">
        <v>3</v>
      </c>
      <c r="K24" t="e">
        <f>VLOOKUP(Cours_statut[[#This Row],[CodeCours]],Tableau1[[Code de Cours Complet]:[Évaluations]],5,0)</f>
        <v>#N/A</v>
      </c>
      <c r="L24" s="2">
        <v>44866</v>
      </c>
      <c r="M24" t="s">
        <v>1558</v>
      </c>
      <c r="N24" t="s">
        <v>344</v>
      </c>
    </row>
    <row r="25" spans="1:14" x14ac:dyDescent="0.25">
      <c r="A25" t="s">
        <v>1920</v>
      </c>
      <c r="B25" t="s">
        <v>1921</v>
      </c>
      <c r="C25">
        <v>60</v>
      </c>
      <c r="D25">
        <v>1</v>
      </c>
      <c r="E25" t="str">
        <f>_xlfn.CONCAT(Cours_statut[[#This Row],[Code MEQ]],"-",Cours_statut[[#This Row],[Code d''option]],"-0",Cours_statut[[#This Row],[Version du cours]])</f>
        <v>360-223-RE-60-01</v>
      </c>
      <c r="F25">
        <v>4</v>
      </c>
      <c r="G25">
        <v>2</v>
      </c>
      <c r="H25" s="2">
        <v>45127</v>
      </c>
      <c r="I25" t="s">
        <v>974</v>
      </c>
      <c r="J25">
        <v>2</v>
      </c>
      <c r="K25" t="str">
        <f>VLOOKUP(Cours_statut[[#This Row],[CodeCours]],Tableau1[[Code de Cours Complet]:[Évaluations]],5,0)</f>
        <v>EFel3 autre modèle : Écrit + entretien d'évaluation à 10% avec seuil de réussite à 60% et journal d'apprentissage</v>
      </c>
      <c r="L25" s="2"/>
      <c r="M25" t="s">
        <v>344</v>
      </c>
      <c r="N25" t="s">
        <v>344</v>
      </c>
    </row>
    <row r="26" spans="1:14" hidden="1" x14ac:dyDescent="0.25">
      <c r="A26" t="s">
        <v>1597</v>
      </c>
      <c r="B26" t="s">
        <v>1599</v>
      </c>
      <c r="C26">
        <v>10</v>
      </c>
      <c r="D26">
        <v>2</v>
      </c>
      <c r="E26" t="str">
        <f>_xlfn.CONCAT(Cours_statut[[#This Row],[Code MEQ]],"-",Cours_statut[[#This Row],[Code d''option]],"-0",Cours_statut[[#This Row],[Version du cours]])</f>
        <v>322-753-RL-10-02</v>
      </c>
      <c r="F26">
        <v>3</v>
      </c>
      <c r="G26">
        <v>1</v>
      </c>
      <c r="H26" s="2">
        <v>39535</v>
      </c>
      <c r="I26" t="s">
        <v>960</v>
      </c>
      <c r="J26">
        <v>3</v>
      </c>
      <c r="K26" t="e">
        <f>VLOOKUP(Cours_statut[[#This Row],[CodeCours]],Tableau1[[Code de Cours Complet]:[Évaluations]],5,0)</f>
        <v>#N/A</v>
      </c>
      <c r="L26" s="2">
        <v>44866</v>
      </c>
      <c r="M26" t="s">
        <v>1558</v>
      </c>
      <c r="N26" t="s">
        <v>344</v>
      </c>
    </row>
    <row r="27" spans="1:14" hidden="1" x14ac:dyDescent="0.25">
      <c r="A27" t="s">
        <v>1600</v>
      </c>
      <c r="B27" t="s">
        <v>1604</v>
      </c>
      <c r="C27">
        <v>60</v>
      </c>
      <c r="D27">
        <v>1</v>
      </c>
      <c r="E27" t="str">
        <f>_xlfn.CONCAT(Cours_statut[[#This Row],[Code MEQ]],"-",Cours_statut[[#This Row],[Code d''option]],"-0",Cours_statut[[#This Row],[Version du cours]])</f>
        <v>322-763-RL-60-01</v>
      </c>
      <c r="F27">
        <v>4</v>
      </c>
      <c r="G27">
        <v>1</v>
      </c>
      <c r="H27" s="2">
        <v>42704</v>
      </c>
      <c r="I27" t="s">
        <v>960</v>
      </c>
      <c r="J27">
        <v>3</v>
      </c>
      <c r="K27" t="e">
        <f>VLOOKUP(Cours_statut[[#This Row],[CodeCours]],Tableau1[[Code de Cours Complet]:[Évaluations]],5,0)</f>
        <v>#N/A</v>
      </c>
      <c r="L27" s="2">
        <v>44866</v>
      </c>
      <c r="M27" t="s">
        <v>1558</v>
      </c>
      <c r="N27" t="s">
        <v>344</v>
      </c>
    </row>
    <row r="28" spans="1:14" hidden="1" x14ac:dyDescent="0.25">
      <c r="A28" t="s">
        <v>1605</v>
      </c>
      <c r="B28" t="s">
        <v>1607</v>
      </c>
      <c r="C28">
        <v>10</v>
      </c>
      <c r="D28">
        <v>2</v>
      </c>
      <c r="E28" t="str">
        <f>_xlfn.CONCAT(Cours_statut[[#This Row],[Code MEQ]],"-",Cours_statut[[#This Row],[Code d''option]],"-0",Cours_statut[[#This Row],[Version du cours]])</f>
        <v>322-779-RL-10-02</v>
      </c>
      <c r="F28">
        <v>3</v>
      </c>
      <c r="G28">
        <v>0</v>
      </c>
      <c r="H28" s="2">
        <v>40049</v>
      </c>
      <c r="I28" t="s">
        <v>960</v>
      </c>
      <c r="J28">
        <v>3</v>
      </c>
      <c r="K28" t="e">
        <f>VLOOKUP(Cours_statut[[#This Row],[CodeCours]],Tableau1[[Code de Cours Complet]:[Évaluations]],5,0)</f>
        <v>#N/A</v>
      </c>
      <c r="L28" s="2">
        <v>44866</v>
      </c>
      <c r="M28" t="s">
        <v>1558</v>
      </c>
      <c r="N28" t="s">
        <v>344</v>
      </c>
    </row>
    <row r="29" spans="1:14" hidden="1" x14ac:dyDescent="0.25">
      <c r="A29" t="s">
        <v>1605</v>
      </c>
      <c r="B29" t="s">
        <v>1609</v>
      </c>
      <c r="C29">
        <v>11</v>
      </c>
      <c r="D29">
        <v>2</v>
      </c>
      <c r="E29" t="str">
        <f>_xlfn.CONCAT(Cours_statut[[#This Row],[Code MEQ]],"-",Cours_statut[[#This Row],[Code d''option]],"-0",Cours_statut[[#This Row],[Version du cours]])</f>
        <v>322-779-RL-11-02</v>
      </c>
      <c r="F29">
        <v>3</v>
      </c>
      <c r="G29">
        <v>0</v>
      </c>
      <c r="H29" s="2">
        <v>40049</v>
      </c>
      <c r="I29" t="s">
        <v>960</v>
      </c>
      <c r="J29">
        <v>3</v>
      </c>
      <c r="K29" t="e">
        <f>VLOOKUP(Cours_statut[[#This Row],[CodeCours]],Tableau1[[Code de Cours Complet]:[Évaluations]],5,0)</f>
        <v>#N/A</v>
      </c>
      <c r="L29" s="2">
        <v>44866</v>
      </c>
      <c r="M29" t="s">
        <v>1558</v>
      </c>
      <c r="N29" t="s">
        <v>344</v>
      </c>
    </row>
    <row r="30" spans="1:14" x14ac:dyDescent="0.25">
      <c r="A30" t="s">
        <v>1469</v>
      </c>
      <c r="B30" t="s">
        <v>1478</v>
      </c>
      <c r="C30">
        <v>75</v>
      </c>
      <c r="D30">
        <v>2</v>
      </c>
      <c r="E30" t="str">
        <f>_xlfn.CONCAT(Cours_statut[[#This Row],[Code MEQ]],"-",Cours_statut[[#This Row],[Code d''option]],"-0",Cours_statut[[#This Row],[Version du cours]])</f>
        <v>300-300-RE-75-02</v>
      </c>
      <c r="F30">
        <v>5</v>
      </c>
      <c r="G30">
        <v>1</v>
      </c>
      <c r="H30" s="2">
        <v>45111</v>
      </c>
      <c r="I30" t="s">
        <v>974</v>
      </c>
      <c r="J30">
        <v>2</v>
      </c>
      <c r="K30" t="str">
        <f>VLOOKUP(Cours_statut[[#This Row],[CodeCours]],Tableau1[[Code de Cours Complet]:[Évaluations]],5,0)</f>
        <v>Autre modèle : Oral seulement</v>
      </c>
      <c r="L30" s="2"/>
      <c r="M30" t="s">
        <v>344</v>
      </c>
      <c r="N30" t="s">
        <v>344</v>
      </c>
    </row>
    <row r="31" spans="1:14" hidden="1" x14ac:dyDescent="0.25">
      <c r="A31" t="s">
        <v>1610</v>
      </c>
      <c r="B31" t="s">
        <v>1612</v>
      </c>
      <c r="C31">
        <v>80</v>
      </c>
      <c r="D31">
        <v>1</v>
      </c>
      <c r="E31" t="str">
        <f>_xlfn.CONCAT(Cours_statut[[#This Row],[Code MEQ]],"-",Cours_statut[[#This Row],[Code d''option]],"-0",Cours_statut[[#This Row],[Version du cours]])</f>
        <v>322-783-RL-80-01</v>
      </c>
      <c r="F31">
        <v>4</v>
      </c>
      <c r="G31">
        <v>1</v>
      </c>
      <c r="H31" s="2">
        <v>39030</v>
      </c>
      <c r="I31" t="s">
        <v>960</v>
      </c>
      <c r="J31">
        <v>3</v>
      </c>
      <c r="K31" t="e">
        <f>VLOOKUP(Cours_statut[[#This Row],[CodeCours]],Tableau1[[Code de Cours Complet]:[Évaluations]],5,0)</f>
        <v>#N/A</v>
      </c>
      <c r="L31" s="2">
        <v>44866</v>
      </c>
      <c r="M31" t="s">
        <v>1558</v>
      </c>
      <c r="N31" t="s">
        <v>344</v>
      </c>
    </row>
    <row r="32" spans="1:14" x14ac:dyDescent="0.25">
      <c r="A32" t="s">
        <v>1918</v>
      </c>
      <c r="B32" t="s">
        <v>1919</v>
      </c>
      <c r="C32">
        <v>60</v>
      </c>
      <c r="D32">
        <v>1</v>
      </c>
      <c r="E32" t="str">
        <f>_xlfn.CONCAT(Cours_statut[[#This Row],[Code MEQ]],"-",Cours_statut[[#This Row],[Code d''option]],"-0",Cours_statut[[#This Row],[Version du cours]])</f>
        <v>350-N03-FD-60-01</v>
      </c>
      <c r="F32">
        <v>3</v>
      </c>
      <c r="G32">
        <v>2</v>
      </c>
      <c r="H32" s="2">
        <v>45111</v>
      </c>
      <c r="I32" t="s">
        <v>974</v>
      </c>
      <c r="J32">
        <v>2</v>
      </c>
      <c r="K32" t="str">
        <f>VLOOKUP(Cours_statut[[#This Row],[CodeCours]],Tableau1[[Code de Cours Complet]:[Évaluations]],5,0)</f>
        <v>EFel3 autre modèle : Écrit + entretien d'évaluation à 10% avec seuil de réussite à 60% et journal d'apprentissage</v>
      </c>
      <c r="L32" s="2"/>
      <c r="M32" t="s">
        <v>344</v>
      </c>
      <c r="N32" t="s">
        <v>344</v>
      </c>
    </row>
    <row r="33" spans="1:14" hidden="1" x14ac:dyDescent="0.25">
      <c r="A33" t="s">
        <v>1613</v>
      </c>
      <c r="B33" t="s">
        <v>1614</v>
      </c>
      <c r="C33">
        <v>10</v>
      </c>
      <c r="D33">
        <v>1</v>
      </c>
      <c r="E33" t="str">
        <f>_xlfn.CONCAT(Cours_statut[[#This Row],[Code MEQ]],"-",Cours_statut[[#This Row],[Code d''option]],"-0",Cours_statut[[#This Row],[Version du cours]])</f>
        <v>322-795-RL-10-01</v>
      </c>
      <c r="F33">
        <v>5</v>
      </c>
      <c r="G33">
        <v>1</v>
      </c>
      <c r="H33" s="2">
        <v>39220</v>
      </c>
      <c r="I33" t="s">
        <v>960</v>
      </c>
      <c r="J33">
        <v>3</v>
      </c>
      <c r="K33" t="e">
        <f>VLOOKUP(Cours_statut[[#This Row],[CodeCours]],Tableau1[[Code de Cours Complet]:[Évaluations]],5,0)</f>
        <v>#N/A</v>
      </c>
      <c r="L33" s="2">
        <v>44866</v>
      </c>
      <c r="M33" t="s">
        <v>1558</v>
      </c>
      <c r="N33" t="s">
        <v>344</v>
      </c>
    </row>
    <row r="34" spans="1:14" hidden="1" x14ac:dyDescent="0.25">
      <c r="A34" t="s">
        <v>1615</v>
      </c>
      <c r="B34" t="s">
        <v>1617</v>
      </c>
      <c r="C34">
        <v>70</v>
      </c>
      <c r="D34">
        <v>1</v>
      </c>
      <c r="E34" t="str">
        <f>_xlfn.CONCAT(Cours_statut[[#This Row],[Code MEQ]],"-",Cours_statut[[#This Row],[Code d''option]],"-0",Cours_statut[[#This Row],[Version du cours]])</f>
        <v>322-805-RL-70-01</v>
      </c>
      <c r="F34">
        <v>4</v>
      </c>
      <c r="G34">
        <v>1</v>
      </c>
      <c r="H34" s="2">
        <v>40212</v>
      </c>
      <c r="I34" t="s">
        <v>960</v>
      </c>
      <c r="J34">
        <v>3</v>
      </c>
      <c r="K34" t="e">
        <f>VLOOKUP(Cours_statut[[#This Row],[CodeCours]],Tableau1[[Code de Cours Complet]:[Évaluations]],5,0)</f>
        <v>#N/A</v>
      </c>
      <c r="L34" s="2">
        <v>44866</v>
      </c>
      <c r="M34" t="s">
        <v>1558</v>
      </c>
      <c r="N34" t="s">
        <v>344</v>
      </c>
    </row>
    <row r="35" spans="1:14" hidden="1" x14ac:dyDescent="0.25">
      <c r="A35" t="s">
        <v>1618</v>
      </c>
      <c r="B35" t="s">
        <v>1619</v>
      </c>
      <c r="C35">
        <v>10</v>
      </c>
      <c r="D35">
        <v>1</v>
      </c>
      <c r="E35" t="str">
        <f>_xlfn.CONCAT(Cours_statut[[#This Row],[Code MEQ]],"-",Cours_statut[[#This Row],[Code d''option]],"-0",Cours_statut[[#This Row],[Version du cours]])</f>
        <v>322-815-RL-10-01</v>
      </c>
      <c r="F35">
        <v>4</v>
      </c>
      <c r="G35">
        <v>1</v>
      </c>
      <c r="H35" s="2">
        <v>39610</v>
      </c>
      <c r="I35" t="s">
        <v>960</v>
      </c>
      <c r="J35">
        <v>3</v>
      </c>
      <c r="K35" t="e">
        <f>VLOOKUP(Cours_statut[[#This Row],[CodeCours]],Tableau1[[Code de Cours Complet]:[Évaluations]],5,0)</f>
        <v>#N/A</v>
      </c>
      <c r="L35" s="2">
        <v>44866</v>
      </c>
      <c r="M35" t="s">
        <v>1558</v>
      </c>
      <c r="N35" t="s">
        <v>344</v>
      </c>
    </row>
    <row r="36" spans="1:14" hidden="1" x14ac:dyDescent="0.25">
      <c r="A36" t="s">
        <v>1620</v>
      </c>
      <c r="B36" t="s">
        <v>1622</v>
      </c>
      <c r="C36">
        <v>10</v>
      </c>
      <c r="D36">
        <v>2</v>
      </c>
      <c r="E36" t="str">
        <f>_xlfn.CONCAT(Cours_statut[[#This Row],[Code MEQ]],"-",Cours_statut[[#This Row],[Code d''option]],"-0",Cours_statut[[#This Row],[Version du cours]])</f>
        <v>322-824-RL-10-02</v>
      </c>
      <c r="F36">
        <v>5</v>
      </c>
      <c r="G36">
        <v>1</v>
      </c>
      <c r="H36" s="2">
        <v>39498</v>
      </c>
      <c r="I36" t="s">
        <v>960</v>
      </c>
      <c r="J36">
        <v>3</v>
      </c>
      <c r="K36" t="e">
        <f>VLOOKUP(Cours_statut[[#This Row],[CodeCours]],Tableau1[[Code de Cours Complet]:[Évaluations]],5,0)</f>
        <v>#N/A</v>
      </c>
      <c r="L36" s="2">
        <v>44866</v>
      </c>
      <c r="M36" t="s">
        <v>1558</v>
      </c>
      <c r="N36" t="s">
        <v>344</v>
      </c>
    </row>
    <row r="37" spans="1:14" hidden="1" x14ac:dyDescent="0.25">
      <c r="A37" t="s">
        <v>1827</v>
      </c>
      <c r="B37" t="s">
        <v>1831</v>
      </c>
      <c r="C37">
        <v>10</v>
      </c>
      <c r="D37">
        <v>4</v>
      </c>
      <c r="E37" t="str">
        <f>_xlfn.CONCAT(Cours_statut[[#This Row],[Code MEQ]],"-",Cours_statut[[#This Row],[Code d''option]],"-0",Cours_statut[[#This Row],[Version du cours]])</f>
        <v>350-054-RL-10-04</v>
      </c>
      <c r="F37">
        <v>4</v>
      </c>
      <c r="G37">
        <v>1</v>
      </c>
      <c r="H37" s="2">
        <v>41577</v>
      </c>
      <c r="I37" t="s">
        <v>960</v>
      </c>
      <c r="J37">
        <v>3</v>
      </c>
      <c r="K37" t="e">
        <f>VLOOKUP(Cours_statut[[#This Row],[CodeCours]],Tableau1[[Code de Cours Complet]:[Évaluations]],5,0)</f>
        <v>#N/A</v>
      </c>
      <c r="L37" s="2">
        <v>44866</v>
      </c>
      <c r="M37" t="s">
        <v>1558</v>
      </c>
      <c r="N37" t="s">
        <v>344</v>
      </c>
    </row>
    <row r="38" spans="1:14" hidden="1" x14ac:dyDescent="0.25">
      <c r="A38" t="s">
        <v>1827</v>
      </c>
      <c r="B38" t="s">
        <v>1835</v>
      </c>
      <c r="C38">
        <v>11</v>
      </c>
      <c r="D38">
        <v>4</v>
      </c>
      <c r="E38" t="str">
        <f>_xlfn.CONCAT(Cours_statut[[#This Row],[Code MEQ]],"-",Cours_statut[[#This Row],[Code d''option]],"-0",Cours_statut[[#This Row],[Version du cours]])</f>
        <v>350-054-RL-11-04</v>
      </c>
      <c r="F38">
        <v>4</v>
      </c>
      <c r="G38">
        <v>1</v>
      </c>
      <c r="H38" s="2">
        <v>41577</v>
      </c>
      <c r="I38" t="s">
        <v>960</v>
      </c>
      <c r="J38">
        <v>3</v>
      </c>
      <c r="K38" t="e">
        <f>VLOOKUP(Cours_statut[[#This Row],[CodeCours]],Tableau1[[Code de Cours Complet]:[Évaluations]],5,0)</f>
        <v>#N/A</v>
      </c>
      <c r="L38" s="2">
        <v>44866</v>
      </c>
      <c r="M38" t="s">
        <v>1558</v>
      </c>
      <c r="N38" t="s">
        <v>344</v>
      </c>
    </row>
    <row r="39" spans="1:14" hidden="1" x14ac:dyDescent="0.25">
      <c r="A39" t="s">
        <v>1836</v>
      </c>
      <c r="B39" t="s">
        <v>1838</v>
      </c>
      <c r="C39">
        <v>10</v>
      </c>
      <c r="D39">
        <v>2</v>
      </c>
      <c r="E39" t="str">
        <f>_xlfn.CONCAT(Cours_statut[[#This Row],[Code MEQ]],"-",Cours_statut[[#This Row],[Code d''option]],"-0",Cours_statut[[#This Row],[Version du cours]])</f>
        <v>350-064-RL-10-02</v>
      </c>
      <c r="F39">
        <v>4</v>
      </c>
      <c r="G39">
        <v>1</v>
      </c>
      <c r="H39" s="2">
        <v>40274</v>
      </c>
      <c r="I39" t="s">
        <v>960</v>
      </c>
      <c r="J39">
        <v>3</v>
      </c>
      <c r="K39" t="e">
        <f>VLOOKUP(Cours_statut[[#This Row],[CodeCours]],Tableau1[[Code de Cours Complet]:[Évaluations]],5,0)</f>
        <v>#N/A</v>
      </c>
      <c r="L39" s="2">
        <v>44866</v>
      </c>
      <c r="M39" t="s">
        <v>1558</v>
      </c>
      <c r="N39" t="s">
        <v>344</v>
      </c>
    </row>
    <row r="40" spans="1:14" hidden="1" x14ac:dyDescent="0.25">
      <c r="A40" t="s">
        <v>1836</v>
      </c>
      <c r="B40" t="s">
        <v>1840</v>
      </c>
      <c r="C40">
        <v>11</v>
      </c>
      <c r="D40">
        <v>2</v>
      </c>
      <c r="E40" t="str">
        <f>_xlfn.CONCAT(Cours_statut[[#This Row],[Code MEQ]],"-",Cours_statut[[#This Row],[Code d''option]],"-0",Cours_statut[[#This Row],[Version du cours]])</f>
        <v>350-064-RL-11-02</v>
      </c>
      <c r="F40">
        <v>4</v>
      </c>
      <c r="G40">
        <v>1</v>
      </c>
      <c r="H40" s="2">
        <v>40274</v>
      </c>
      <c r="I40" t="s">
        <v>960</v>
      </c>
      <c r="J40">
        <v>3</v>
      </c>
      <c r="K40" t="e">
        <f>VLOOKUP(Cours_statut[[#This Row],[CodeCours]],Tableau1[[Code de Cours Complet]:[Évaluations]],5,0)</f>
        <v>#N/A</v>
      </c>
      <c r="L40" s="2">
        <v>44866</v>
      </c>
      <c r="M40" t="s">
        <v>1558</v>
      </c>
      <c r="N40" t="s">
        <v>344</v>
      </c>
    </row>
    <row r="41" spans="1:14" hidden="1" x14ac:dyDescent="0.25">
      <c r="A41" t="s">
        <v>2661</v>
      </c>
      <c r="B41" t="s">
        <v>2662</v>
      </c>
      <c r="C41">
        <v>10</v>
      </c>
      <c r="D41">
        <v>1</v>
      </c>
      <c r="E41" t="str">
        <f>_xlfn.CONCAT(Cours_statut[[#This Row],[Code MEQ]],"-",Cours_statut[[#This Row],[Code d''option]],"-0",Cours_statut[[#This Row],[Version du cours]])</f>
        <v>412-763-RL-10-01</v>
      </c>
      <c r="F41">
        <v>4</v>
      </c>
      <c r="G41">
        <v>1</v>
      </c>
      <c r="H41" s="2">
        <v>38490</v>
      </c>
      <c r="I41" t="s">
        <v>960</v>
      </c>
      <c r="J41">
        <v>3</v>
      </c>
      <c r="K41" t="e">
        <f>VLOOKUP(Cours_statut[[#This Row],[CodeCours]],Tableau1[[Code de Cours Complet]:[Évaluations]],5,0)</f>
        <v>#N/A</v>
      </c>
      <c r="L41" s="2">
        <v>44866</v>
      </c>
      <c r="M41" t="s">
        <v>1558</v>
      </c>
      <c r="N41" t="s">
        <v>344</v>
      </c>
    </row>
    <row r="42" spans="1:14" hidden="1" x14ac:dyDescent="0.25">
      <c r="A42" t="s">
        <v>2661</v>
      </c>
      <c r="B42" t="s">
        <v>2663</v>
      </c>
      <c r="C42">
        <v>11</v>
      </c>
      <c r="D42">
        <v>1</v>
      </c>
      <c r="E42" t="str">
        <f>_xlfn.CONCAT(Cours_statut[[#This Row],[Code MEQ]],"-",Cours_statut[[#This Row],[Code d''option]],"-0",Cours_statut[[#This Row],[Version du cours]])</f>
        <v>412-763-RL-11-01</v>
      </c>
      <c r="F42">
        <v>4</v>
      </c>
      <c r="G42">
        <v>1</v>
      </c>
      <c r="H42" s="2">
        <v>38490</v>
      </c>
      <c r="I42" t="s">
        <v>960</v>
      </c>
      <c r="J42">
        <v>3</v>
      </c>
      <c r="K42" t="e">
        <f>VLOOKUP(Cours_statut[[#This Row],[CodeCours]],Tableau1[[Code de Cours Complet]:[Évaluations]],5,0)</f>
        <v>#N/A</v>
      </c>
      <c r="L42" s="2">
        <v>44866</v>
      </c>
      <c r="M42" t="s">
        <v>1558</v>
      </c>
      <c r="N42" t="s">
        <v>344</v>
      </c>
    </row>
    <row r="43" spans="1:14" hidden="1" x14ac:dyDescent="0.25">
      <c r="A43" t="s">
        <v>1859</v>
      </c>
      <c r="B43" t="s">
        <v>1865</v>
      </c>
      <c r="C43">
        <v>55</v>
      </c>
      <c r="D43">
        <v>2</v>
      </c>
      <c r="E43" t="str">
        <f>_xlfn.CONCAT(Cours_statut[[#This Row],[Code MEQ]],"-",Cours_statut[[#This Row],[Code d''option]],"-0",Cours_statut[[#This Row],[Version du cours]])</f>
        <v>350-102-RE-55-02</v>
      </c>
      <c r="F43">
        <v>4</v>
      </c>
      <c r="G43">
        <v>1</v>
      </c>
      <c r="H43" s="2">
        <v>41729</v>
      </c>
      <c r="I43" t="s">
        <v>960</v>
      </c>
      <c r="J43">
        <v>3</v>
      </c>
      <c r="K43" t="e">
        <f>VLOOKUP(Cours_statut[[#This Row],[CodeCours]],Tableau1[[Code de Cours Complet]:[Évaluations]],5,0)</f>
        <v>#N/A</v>
      </c>
      <c r="L43" s="2">
        <v>44816</v>
      </c>
      <c r="M43" t="s">
        <v>1866</v>
      </c>
      <c r="N43" t="s">
        <v>344</v>
      </c>
    </row>
    <row r="44" spans="1:14" hidden="1" x14ac:dyDescent="0.25">
      <c r="A44" t="s">
        <v>3350</v>
      </c>
      <c r="B44" t="s">
        <v>3351</v>
      </c>
      <c r="C44">
        <v>53</v>
      </c>
      <c r="D44">
        <v>1</v>
      </c>
      <c r="E44" t="str">
        <f>_xlfn.CONCAT(Cours_statut[[#This Row],[Code MEQ]],"-",Cours_statut[[#This Row],[Code d''option]],"-0",Cours_statut[[#This Row],[Version du cours]])</f>
        <v>842-EXC-42-53-01</v>
      </c>
      <c r="F44">
        <v>0</v>
      </c>
      <c r="G44">
        <v>0</v>
      </c>
      <c r="H44" s="2">
        <v>39829</v>
      </c>
      <c r="I44" t="s">
        <v>960</v>
      </c>
      <c r="J44">
        <v>3</v>
      </c>
      <c r="K44" t="e">
        <f>VLOOKUP(Cours_statut[[#This Row],[CodeCours]],Tableau1[[Code de Cours Complet]:[Évaluations]],5,0)</f>
        <v>#N/A</v>
      </c>
      <c r="L44" s="2">
        <v>44739</v>
      </c>
      <c r="M44" t="s">
        <v>3341</v>
      </c>
      <c r="N44" t="s">
        <v>344</v>
      </c>
    </row>
    <row r="45" spans="1:14" hidden="1" x14ac:dyDescent="0.25">
      <c r="A45" t="s">
        <v>3352</v>
      </c>
      <c r="B45" t="s">
        <v>3353</v>
      </c>
      <c r="C45">
        <v>53</v>
      </c>
      <c r="D45">
        <v>1</v>
      </c>
      <c r="E45" t="str">
        <f>_xlfn.CONCAT(Cours_statut[[#This Row],[Code MEQ]],"-",Cours_statut[[#This Row],[Code d''option]],"-0",Cours_statut[[#This Row],[Version du cours]])</f>
        <v>842-EXC-43-53-01</v>
      </c>
      <c r="F45">
        <v>0</v>
      </c>
      <c r="G45">
        <v>0</v>
      </c>
      <c r="H45" s="2">
        <v>39829</v>
      </c>
      <c r="I45" t="s">
        <v>960</v>
      </c>
      <c r="J45">
        <v>3</v>
      </c>
      <c r="K45" t="e">
        <f>VLOOKUP(Cours_statut[[#This Row],[CodeCours]],Tableau1[[Code de Cours Complet]:[Évaluations]],5,0)</f>
        <v>#N/A</v>
      </c>
      <c r="L45" s="2">
        <v>44739</v>
      </c>
      <c r="M45" t="s">
        <v>3341</v>
      </c>
      <c r="N45" t="s">
        <v>344</v>
      </c>
    </row>
    <row r="46" spans="1:14" hidden="1" x14ac:dyDescent="0.25">
      <c r="A46" t="s">
        <v>3396</v>
      </c>
      <c r="B46" t="s">
        <v>3397</v>
      </c>
      <c r="C46">
        <v>53</v>
      </c>
      <c r="D46">
        <v>1</v>
      </c>
      <c r="E46" t="str">
        <f>_xlfn.CONCAT(Cours_statut[[#This Row],[Code MEQ]],"-",Cours_statut[[#This Row],[Code d''option]],"-0",Cours_statut[[#This Row],[Version du cours]])</f>
        <v>842-LOT-62-53-01</v>
      </c>
      <c r="F46">
        <v>0</v>
      </c>
      <c r="G46">
        <v>0</v>
      </c>
      <c r="H46" s="2">
        <v>38895</v>
      </c>
      <c r="I46" t="s">
        <v>960</v>
      </c>
      <c r="J46">
        <v>3</v>
      </c>
      <c r="K46" t="e">
        <f>VLOOKUP(Cours_statut[[#This Row],[CodeCours]],Tableau1[[Code de Cours Complet]:[Évaluations]],5,0)</f>
        <v>#N/A</v>
      </c>
      <c r="L46" s="2">
        <v>44739</v>
      </c>
      <c r="M46" t="s">
        <v>3341</v>
      </c>
      <c r="N46" t="s">
        <v>344</v>
      </c>
    </row>
    <row r="47" spans="1:14" hidden="1" x14ac:dyDescent="0.25">
      <c r="A47" t="s">
        <v>3398</v>
      </c>
      <c r="B47" t="s">
        <v>3399</v>
      </c>
      <c r="C47">
        <v>53</v>
      </c>
      <c r="D47">
        <v>1</v>
      </c>
      <c r="E47" t="str">
        <f>_xlfn.CONCAT(Cours_statut[[#This Row],[Code MEQ]],"-",Cours_statut[[#This Row],[Code d''option]],"-0",Cours_statut[[#This Row],[Version du cours]])</f>
        <v>842-LOT-63-53-01</v>
      </c>
      <c r="F47">
        <v>0</v>
      </c>
      <c r="G47">
        <v>0</v>
      </c>
      <c r="H47" s="2">
        <v>38895</v>
      </c>
      <c r="I47" t="s">
        <v>960</v>
      </c>
      <c r="J47">
        <v>3</v>
      </c>
      <c r="K47" t="e">
        <f>VLOOKUP(Cours_statut[[#This Row],[CodeCours]],Tableau1[[Code de Cours Complet]:[Évaluations]],5,0)</f>
        <v>#N/A</v>
      </c>
      <c r="L47" s="2">
        <v>44739</v>
      </c>
      <c r="M47" t="s">
        <v>3341</v>
      </c>
      <c r="N47" t="s">
        <v>344</v>
      </c>
    </row>
    <row r="48" spans="1:14" hidden="1" x14ac:dyDescent="0.25">
      <c r="A48" t="s">
        <v>3400</v>
      </c>
      <c r="B48" t="s">
        <v>3401</v>
      </c>
      <c r="C48">
        <v>53</v>
      </c>
      <c r="D48">
        <v>1</v>
      </c>
      <c r="E48" t="str">
        <f>_xlfn.CONCAT(Cours_statut[[#This Row],[Code MEQ]],"-",Cours_statut[[#This Row],[Code d''option]],"-0",Cours_statut[[#This Row],[Version du cours]])</f>
        <v>842-LOT-71-53-01</v>
      </c>
      <c r="F48">
        <v>0</v>
      </c>
      <c r="G48">
        <v>0</v>
      </c>
      <c r="H48" s="2">
        <v>41205</v>
      </c>
      <c r="I48" t="s">
        <v>960</v>
      </c>
      <c r="J48">
        <v>3</v>
      </c>
      <c r="K48" t="e">
        <f>VLOOKUP(Cours_statut[[#This Row],[CodeCours]],Tableau1[[Code de Cours Complet]:[Évaluations]],5,0)</f>
        <v>#N/A</v>
      </c>
      <c r="L48" s="2">
        <v>44739</v>
      </c>
      <c r="M48" t="s">
        <v>3341</v>
      </c>
      <c r="N48" t="s">
        <v>344</v>
      </c>
    </row>
    <row r="49" spans="1:14" hidden="1" x14ac:dyDescent="0.25">
      <c r="A49" t="s">
        <v>3402</v>
      </c>
      <c r="B49" t="s">
        <v>3403</v>
      </c>
      <c r="C49">
        <v>53</v>
      </c>
      <c r="D49">
        <v>1</v>
      </c>
      <c r="E49" t="str">
        <f>_xlfn.CONCAT(Cours_statut[[#This Row],[Code MEQ]],"-",Cours_statut[[#This Row],[Code d''option]],"-0",Cours_statut[[#This Row],[Version du cours]])</f>
        <v>842-LOT-72-53-01</v>
      </c>
      <c r="F49">
        <v>0</v>
      </c>
      <c r="G49">
        <v>0</v>
      </c>
      <c r="H49" s="2">
        <v>41206</v>
      </c>
      <c r="I49" t="s">
        <v>960</v>
      </c>
      <c r="J49">
        <v>3</v>
      </c>
      <c r="K49" t="e">
        <f>VLOOKUP(Cours_statut[[#This Row],[CodeCours]],Tableau1[[Code de Cours Complet]:[Évaluations]],5,0)</f>
        <v>#N/A</v>
      </c>
      <c r="L49" s="2">
        <v>44739</v>
      </c>
      <c r="M49" t="s">
        <v>3341</v>
      </c>
      <c r="N49" t="s">
        <v>344</v>
      </c>
    </row>
    <row r="50" spans="1:14" hidden="1" x14ac:dyDescent="0.25">
      <c r="A50" t="s">
        <v>3404</v>
      </c>
      <c r="B50" t="s">
        <v>3405</v>
      </c>
      <c r="C50">
        <v>53</v>
      </c>
      <c r="D50">
        <v>1</v>
      </c>
      <c r="E50" t="str">
        <f>_xlfn.CONCAT(Cours_statut[[#This Row],[Code MEQ]],"-",Cours_statut[[#This Row],[Code d''option]],"-0",Cours_statut[[#This Row],[Version du cours]])</f>
        <v>842-LOT-73-53-01</v>
      </c>
      <c r="F50">
        <v>0</v>
      </c>
      <c r="G50">
        <v>0</v>
      </c>
      <c r="H50" s="2">
        <v>41206</v>
      </c>
      <c r="I50" t="s">
        <v>960</v>
      </c>
      <c r="J50">
        <v>3</v>
      </c>
      <c r="K50" t="e">
        <f>VLOOKUP(Cours_statut[[#This Row],[CodeCours]],Tableau1[[Code de Cours Complet]:[Évaluations]],5,0)</f>
        <v>#N/A</v>
      </c>
      <c r="L50" s="2">
        <v>44739</v>
      </c>
      <c r="M50" t="s">
        <v>3341</v>
      </c>
      <c r="N50" t="s">
        <v>344</v>
      </c>
    </row>
    <row r="51" spans="1:14" hidden="1" x14ac:dyDescent="0.25">
      <c r="A51" t="s">
        <v>3406</v>
      </c>
      <c r="B51" t="s">
        <v>3407</v>
      </c>
      <c r="C51">
        <v>53</v>
      </c>
      <c r="D51">
        <v>1</v>
      </c>
      <c r="E51" t="str">
        <f>_xlfn.CONCAT(Cours_statut[[#This Row],[Code MEQ]],"-",Cours_statut[[#This Row],[Code d''option]],"-0",Cours_statut[[#This Row],[Version du cours]])</f>
        <v>842-LOT-81-53-01</v>
      </c>
      <c r="F51">
        <v>0</v>
      </c>
      <c r="G51">
        <v>0</v>
      </c>
      <c r="H51" s="2">
        <v>40709</v>
      </c>
      <c r="I51" t="s">
        <v>960</v>
      </c>
      <c r="J51">
        <v>3</v>
      </c>
      <c r="K51" t="e">
        <f>VLOOKUP(Cours_statut[[#This Row],[CodeCours]],Tableau1[[Code de Cours Complet]:[Évaluations]],5,0)</f>
        <v>#N/A</v>
      </c>
      <c r="L51" s="2">
        <v>44739</v>
      </c>
      <c r="M51" t="s">
        <v>3341</v>
      </c>
      <c r="N51" t="s">
        <v>344</v>
      </c>
    </row>
    <row r="52" spans="1:14" hidden="1" x14ac:dyDescent="0.25">
      <c r="A52" t="s">
        <v>3408</v>
      </c>
      <c r="B52" t="s">
        <v>3409</v>
      </c>
      <c r="C52">
        <v>53</v>
      </c>
      <c r="D52">
        <v>1</v>
      </c>
      <c r="E52" t="str">
        <f>_xlfn.CONCAT(Cours_statut[[#This Row],[Code MEQ]],"-",Cours_statut[[#This Row],[Code d''option]],"-0",Cours_statut[[#This Row],[Version du cours]])</f>
        <v>842-LOT-82-53-01</v>
      </c>
      <c r="F52">
        <v>0</v>
      </c>
      <c r="G52">
        <v>0</v>
      </c>
      <c r="H52" s="2">
        <v>40709</v>
      </c>
      <c r="I52" t="s">
        <v>960</v>
      </c>
      <c r="J52">
        <v>3</v>
      </c>
      <c r="K52" t="e">
        <f>VLOOKUP(Cours_statut[[#This Row],[CodeCours]],Tableau1[[Code de Cours Complet]:[Évaluations]],5,0)</f>
        <v>#N/A</v>
      </c>
      <c r="L52" s="2">
        <v>44739</v>
      </c>
      <c r="M52" t="s">
        <v>3341</v>
      </c>
      <c r="N52" t="s">
        <v>344</v>
      </c>
    </row>
    <row r="53" spans="1:14" x14ac:dyDescent="0.25">
      <c r="A53" t="s">
        <v>1469</v>
      </c>
      <c r="B53" t="s">
        <v>1475</v>
      </c>
      <c r="C53">
        <v>70</v>
      </c>
      <c r="D53">
        <v>2</v>
      </c>
      <c r="E53" t="str">
        <f>_xlfn.CONCAT(Cours_statut[[#This Row],[Code MEQ]],"-",Cours_statut[[#This Row],[Code d''option]],"-0",Cours_statut[[#This Row],[Version du cours]])</f>
        <v>300-300-RE-70-02</v>
      </c>
      <c r="F53">
        <v>5</v>
      </c>
      <c r="G53">
        <v>1</v>
      </c>
      <c r="H53" s="2">
        <v>45110</v>
      </c>
      <c r="I53" t="s">
        <v>974</v>
      </c>
      <c r="J53">
        <v>2</v>
      </c>
      <c r="K53" t="str">
        <f>VLOOKUP(Cours_statut[[#This Row],[CodeCours]],Tableau1[[Code de Cours Complet]:[Évaluations]],5,0)</f>
        <v>Autre modèle : Oral seulement</v>
      </c>
      <c r="L53" s="2"/>
      <c r="M53" t="s">
        <v>344</v>
      </c>
      <c r="N53" t="s">
        <v>344</v>
      </c>
    </row>
    <row r="54" spans="1:14" hidden="1" x14ac:dyDescent="0.25">
      <c r="A54" t="s">
        <v>3410</v>
      </c>
      <c r="B54" t="s">
        <v>3411</v>
      </c>
      <c r="C54">
        <v>53</v>
      </c>
      <c r="D54">
        <v>1</v>
      </c>
      <c r="E54" t="str">
        <f>_xlfn.CONCAT(Cours_statut[[#This Row],[Code MEQ]],"-",Cours_statut[[#This Row],[Code d''option]],"-0",Cours_statut[[#This Row],[Version du cours]])</f>
        <v>842-LOT-83-53-01</v>
      </c>
      <c r="F54">
        <v>0</v>
      </c>
      <c r="G54">
        <v>0</v>
      </c>
      <c r="H54" s="2">
        <v>40709</v>
      </c>
      <c r="I54" t="s">
        <v>960</v>
      </c>
      <c r="J54">
        <v>3</v>
      </c>
      <c r="K54" t="e">
        <f>VLOOKUP(Cours_statut[[#This Row],[CodeCours]],Tableau1[[Code de Cours Complet]:[Évaluations]],5,0)</f>
        <v>#N/A</v>
      </c>
      <c r="L54" s="2">
        <v>44739</v>
      </c>
      <c r="M54" t="s">
        <v>3341</v>
      </c>
      <c r="N54" t="s">
        <v>344</v>
      </c>
    </row>
    <row r="55" spans="1:14" hidden="1" x14ac:dyDescent="0.25">
      <c r="A55" t="s">
        <v>3412</v>
      </c>
      <c r="B55" t="s">
        <v>3413</v>
      </c>
      <c r="C55">
        <v>53</v>
      </c>
      <c r="D55">
        <v>1</v>
      </c>
      <c r="E55" t="str">
        <f>_xlfn.CONCAT(Cours_statut[[#This Row],[Code MEQ]],"-",Cours_statut[[#This Row],[Code d''option]],"-0",Cours_statut[[#This Row],[Version du cours]])</f>
        <v>842-LYN-10-53-01</v>
      </c>
      <c r="F55">
        <v>0</v>
      </c>
      <c r="G55">
        <v>0</v>
      </c>
      <c r="H55" s="2">
        <v>41792</v>
      </c>
      <c r="I55" t="s">
        <v>960</v>
      </c>
      <c r="J55">
        <v>3</v>
      </c>
      <c r="K55" t="e">
        <f>VLOOKUP(Cours_statut[[#This Row],[CodeCours]],Tableau1[[Code de Cours Complet]:[Évaluations]],5,0)</f>
        <v>#N/A</v>
      </c>
      <c r="L55" s="2">
        <v>44739</v>
      </c>
      <c r="M55" t="s">
        <v>3341</v>
      </c>
      <c r="N55" t="s">
        <v>344</v>
      </c>
    </row>
    <row r="56" spans="1:14" hidden="1" x14ac:dyDescent="0.25">
      <c r="A56" t="s">
        <v>3414</v>
      </c>
      <c r="B56" t="s">
        <v>3415</v>
      </c>
      <c r="C56">
        <v>53</v>
      </c>
      <c r="D56">
        <v>1</v>
      </c>
      <c r="E56" t="str">
        <f>_xlfn.CONCAT(Cours_statut[[#This Row],[Code MEQ]],"-",Cours_statut[[#This Row],[Code d''option]],"-0",Cours_statut[[#This Row],[Version du cours]])</f>
        <v>842-MAN-01-53-01</v>
      </c>
      <c r="F56">
        <v>0</v>
      </c>
      <c r="G56">
        <v>0</v>
      </c>
      <c r="H56" s="2">
        <v>41792</v>
      </c>
      <c r="I56" t="s">
        <v>960</v>
      </c>
      <c r="J56">
        <v>3</v>
      </c>
      <c r="K56" t="e">
        <f>VLOOKUP(Cours_statut[[#This Row],[CodeCours]],Tableau1[[Code de Cours Complet]:[Évaluations]],5,0)</f>
        <v>#N/A</v>
      </c>
      <c r="L56" s="2">
        <v>44739</v>
      </c>
      <c r="M56" t="s">
        <v>3341</v>
      </c>
      <c r="N56" t="s">
        <v>344</v>
      </c>
    </row>
    <row r="57" spans="1:14" hidden="1" x14ac:dyDescent="0.25">
      <c r="A57" t="s">
        <v>3416</v>
      </c>
      <c r="B57" t="s">
        <v>3417</v>
      </c>
      <c r="C57">
        <v>53</v>
      </c>
      <c r="D57">
        <v>1</v>
      </c>
      <c r="E57" t="str">
        <f>_xlfn.CONCAT(Cours_statut[[#This Row],[Code MEQ]],"-",Cours_statut[[#This Row],[Code d''option]],"-0",Cours_statut[[#This Row],[Version du cours]])</f>
        <v>842-MAN-02-53-01</v>
      </c>
      <c r="F57">
        <v>0</v>
      </c>
      <c r="G57">
        <v>0</v>
      </c>
      <c r="H57" s="2">
        <v>41792</v>
      </c>
      <c r="I57" t="s">
        <v>960</v>
      </c>
      <c r="J57">
        <v>3</v>
      </c>
      <c r="K57" t="e">
        <f>VLOOKUP(Cours_statut[[#This Row],[CodeCours]],Tableau1[[Code de Cours Complet]:[Évaluations]],5,0)</f>
        <v>#N/A</v>
      </c>
      <c r="L57" s="2">
        <v>44739</v>
      </c>
      <c r="M57" t="s">
        <v>3341</v>
      </c>
      <c r="N57" t="s">
        <v>344</v>
      </c>
    </row>
    <row r="58" spans="1:14" x14ac:dyDescent="0.25">
      <c r="A58" t="s">
        <v>1492</v>
      </c>
      <c r="B58" t="s">
        <v>1493</v>
      </c>
      <c r="C58">
        <v>60</v>
      </c>
      <c r="D58">
        <v>1</v>
      </c>
      <c r="E58" t="str">
        <f>_xlfn.CONCAT(Cours_statut[[#This Row],[Code MEQ]],"-",Cours_statut[[#This Row],[Code d''option]],"-0",Cours_statut[[#This Row],[Version du cours]])</f>
        <v>300-ME4-FD-60-01</v>
      </c>
      <c r="F58">
        <v>4</v>
      </c>
      <c r="G58">
        <v>1</v>
      </c>
      <c r="H58" s="2">
        <v>45110</v>
      </c>
      <c r="I58" t="s">
        <v>974</v>
      </c>
      <c r="J58">
        <v>2</v>
      </c>
      <c r="K58" t="str">
        <f>VLOOKUP(Cours_statut[[#This Row],[CodeCours]],Tableau1[[Code de Cours Complet]:[Évaluations]],5,0)</f>
        <v>Autre modèle : Oral seulement</v>
      </c>
      <c r="L58" s="2"/>
      <c r="M58" t="s">
        <v>344</v>
      </c>
      <c r="N58" t="s">
        <v>344</v>
      </c>
    </row>
    <row r="59" spans="1:14" hidden="1" x14ac:dyDescent="0.25">
      <c r="A59" t="s">
        <v>3418</v>
      </c>
      <c r="B59" t="s">
        <v>3419</v>
      </c>
      <c r="C59">
        <v>53</v>
      </c>
      <c r="D59">
        <v>1</v>
      </c>
      <c r="E59" t="str">
        <f>_xlfn.CONCAT(Cours_statut[[#This Row],[Code MEQ]],"-",Cours_statut[[#This Row],[Code d''option]],"-0",Cours_statut[[#This Row],[Version du cours]])</f>
        <v>842-MAN-03-53-01</v>
      </c>
      <c r="F59">
        <v>0</v>
      </c>
      <c r="G59">
        <v>0</v>
      </c>
      <c r="H59" s="2">
        <v>41792</v>
      </c>
      <c r="I59" t="s">
        <v>960</v>
      </c>
      <c r="J59">
        <v>3</v>
      </c>
      <c r="K59" t="e">
        <f>VLOOKUP(Cours_statut[[#This Row],[CodeCours]],Tableau1[[Code de Cours Complet]:[Évaluations]],5,0)</f>
        <v>#N/A</v>
      </c>
      <c r="L59" s="2">
        <v>44739</v>
      </c>
      <c r="M59" t="s">
        <v>3341</v>
      </c>
      <c r="N59" t="s">
        <v>344</v>
      </c>
    </row>
    <row r="60" spans="1:14" hidden="1" x14ac:dyDescent="0.25">
      <c r="A60" t="s">
        <v>3420</v>
      </c>
      <c r="B60" t="s">
        <v>3421</v>
      </c>
      <c r="C60">
        <v>53</v>
      </c>
      <c r="D60">
        <v>1</v>
      </c>
      <c r="E60" t="str">
        <f>_xlfn.CONCAT(Cours_statut[[#This Row],[Code MEQ]],"-",Cours_statut[[#This Row],[Code d''option]],"-0",Cours_statut[[#This Row],[Version du cours]])</f>
        <v>842-OFF-00-53-01</v>
      </c>
      <c r="F60">
        <v>0</v>
      </c>
      <c r="G60">
        <v>0</v>
      </c>
      <c r="H60" s="2">
        <v>38896</v>
      </c>
      <c r="I60" t="s">
        <v>960</v>
      </c>
      <c r="J60">
        <v>3</v>
      </c>
      <c r="K60" t="e">
        <f>VLOOKUP(Cours_statut[[#This Row],[CodeCours]],Tableau1[[Code de Cours Complet]:[Évaluations]],5,0)</f>
        <v>#N/A</v>
      </c>
      <c r="L60" s="2">
        <v>44739</v>
      </c>
      <c r="M60" t="s">
        <v>3341</v>
      </c>
      <c r="N60" t="s">
        <v>344</v>
      </c>
    </row>
    <row r="61" spans="1:14" hidden="1" x14ac:dyDescent="0.25">
      <c r="A61" t="s">
        <v>3422</v>
      </c>
      <c r="B61" t="s">
        <v>3423</v>
      </c>
      <c r="C61">
        <v>53</v>
      </c>
      <c r="D61">
        <v>1</v>
      </c>
      <c r="E61" t="str">
        <f>_xlfn.CONCAT(Cours_statut[[#This Row],[Code MEQ]],"-",Cours_statut[[#This Row],[Code d''option]],"-0",Cours_statut[[#This Row],[Version du cours]])</f>
        <v>842-OFF-01-53-01</v>
      </c>
      <c r="F61">
        <v>0</v>
      </c>
      <c r="G61">
        <v>0</v>
      </c>
      <c r="H61" s="2">
        <v>37901</v>
      </c>
      <c r="I61" t="s">
        <v>960</v>
      </c>
      <c r="J61">
        <v>3</v>
      </c>
      <c r="K61" t="e">
        <f>VLOOKUP(Cours_statut[[#This Row],[CodeCours]],Tableau1[[Code de Cours Complet]:[Évaluations]],5,0)</f>
        <v>#N/A</v>
      </c>
      <c r="L61" s="2">
        <v>44739</v>
      </c>
      <c r="M61" t="s">
        <v>3341</v>
      </c>
      <c r="N61" t="s">
        <v>344</v>
      </c>
    </row>
    <row r="62" spans="1:14" hidden="1" x14ac:dyDescent="0.25">
      <c r="A62" t="s">
        <v>3424</v>
      </c>
      <c r="B62" t="s">
        <v>3425</v>
      </c>
      <c r="C62">
        <v>53</v>
      </c>
      <c r="D62">
        <v>1</v>
      </c>
      <c r="E62" t="str">
        <f>_xlfn.CONCAT(Cours_statut[[#This Row],[Code MEQ]],"-",Cours_statut[[#This Row],[Code d''option]],"-0",Cours_statut[[#This Row],[Version du cours]])</f>
        <v>842-ONE-10-53-01</v>
      </c>
      <c r="F62">
        <v>0</v>
      </c>
      <c r="G62">
        <v>0</v>
      </c>
      <c r="H62" s="2">
        <v>41792</v>
      </c>
      <c r="I62" t="s">
        <v>960</v>
      </c>
      <c r="J62">
        <v>3</v>
      </c>
      <c r="K62" t="e">
        <f>VLOOKUP(Cours_statut[[#This Row],[CodeCours]],Tableau1[[Code de Cours Complet]:[Évaluations]],5,0)</f>
        <v>#N/A</v>
      </c>
      <c r="L62" s="2">
        <v>44739</v>
      </c>
      <c r="M62" t="s">
        <v>3341</v>
      </c>
      <c r="N62" t="s">
        <v>344</v>
      </c>
    </row>
    <row r="63" spans="1:14" hidden="1" x14ac:dyDescent="0.25">
      <c r="A63" t="s">
        <v>3426</v>
      </c>
      <c r="B63" t="s">
        <v>3427</v>
      </c>
      <c r="C63">
        <v>53</v>
      </c>
      <c r="D63">
        <v>1</v>
      </c>
      <c r="E63" t="str">
        <f>_xlfn.CONCAT(Cours_statut[[#This Row],[Code MEQ]],"-",Cours_statut[[#This Row],[Code d''option]],"-0",Cours_statut[[#This Row],[Version du cours]])</f>
        <v>842-OOO-C1-53-01</v>
      </c>
      <c r="F63">
        <v>0</v>
      </c>
      <c r="G63">
        <v>0</v>
      </c>
      <c r="H63" s="2">
        <v>38896</v>
      </c>
      <c r="I63" t="s">
        <v>960</v>
      </c>
      <c r="J63">
        <v>3</v>
      </c>
      <c r="K63" t="e">
        <f>VLOOKUP(Cours_statut[[#This Row],[CodeCours]],Tableau1[[Code de Cours Complet]:[Évaluations]],5,0)</f>
        <v>#N/A</v>
      </c>
      <c r="L63" s="2">
        <v>44739</v>
      </c>
      <c r="M63" t="s">
        <v>3341</v>
      </c>
      <c r="N63" t="s">
        <v>344</v>
      </c>
    </row>
    <row r="64" spans="1:14" hidden="1" x14ac:dyDescent="0.25">
      <c r="A64" t="s">
        <v>3428</v>
      </c>
      <c r="B64" t="s">
        <v>3429</v>
      </c>
      <c r="C64">
        <v>53</v>
      </c>
      <c r="D64">
        <v>1</v>
      </c>
      <c r="E64" t="str">
        <f>_xlfn.CONCAT(Cours_statut[[#This Row],[Code MEQ]],"-",Cours_statut[[#This Row],[Code d''option]],"-0",Cours_statut[[#This Row],[Version du cours]])</f>
        <v>842-OOO-C2-53-01</v>
      </c>
      <c r="F64">
        <v>0</v>
      </c>
      <c r="G64">
        <v>0</v>
      </c>
      <c r="H64" s="2">
        <v>39898</v>
      </c>
      <c r="I64" t="s">
        <v>960</v>
      </c>
      <c r="J64">
        <v>3</v>
      </c>
      <c r="K64" t="e">
        <f>VLOOKUP(Cours_statut[[#This Row],[CodeCours]],Tableau1[[Code de Cours Complet]:[Évaluations]],5,0)</f>
        <v>#N/A</v>
      </c>
      <c r="L64" s="2">
        <v>44739</v>
      </c>
      <c r="M64" t="s">
        <v>3341</v>
      </c>
      <c r="N64" t="s">
        <v>344</v>
      </c>
    </row>
    <row r="65" spans="1:14" hidden="1" x14ac:dyDescent="0.25">
      <c r="A65" t="s">
        <v>3430</v>
      </c>
      <c r="B65" t="s">
        <v>3431</v>
      </c>
      <c r="C65">
        <v>53</v>
      </c>
      <c r="D65">
        <v>1</v>
      </c>
      <c r="E65" t="str">
        <f>_xlfn.CONCAT(Cours_statut[[#This Row],[Code MEQ]],"-",Cours_statut[[#This Row],[Code d''option]],"-0",Cours_statut[[#This Row],[Version du cours]])</f>
        <v>842-OOO-C3-53-01</v>
      </c>
      <c r="F65">
        <v>0</v>
      </c>
      <c r="G65">
        <v>0</v>
      </c>
      <c r="H65" s="2">
        <v>39898</v>
      </c>
      <c r="I65" t="s">
        <v>960</v>
      </c>
      <c r="J65">
        <v>3</v>
      </c>
      <c r="K65" t="e">
        <f>VLOOKUP(Cours_statut[[#This Row],[CodeCours]],Tableau1[[Code de Cours Complet]:[Évaluations]],5,0)</f>
        <v>#N/A</v>
      </c>
      <c r="L65" s="2">
        <v>44739</v>
      </c>
      <c r="M65" t="s">
        <v>3341</v>
      </c>
      <c r="N65" t="s">
        <v>344</v>
      </c>
    </row>
    <row r="66" spans="1:14" hidden="1" x14ac:dyDescent="0.25">
      <c r="A66" t="s">
        <v>3432</v>
      </c>
      <c r="B66" t="s">
        <v>3433</v>
      </c>
      <c r="C66">
        <v>53</v>
      </c>
      <c r="D66">
        <v>1</v>
      </c>
      <c r="E66" t="str">
        <f>_xlfn.CONCAT(Cours_statut[[#This Row],[Code MEQ]],"-",Cours_statut[[#This Row],[Code d''option]],"-0",Cours_statut[[#This Row],[Version du cours]])</f>
        <v>842-OOO-I1-53-01</v>
      </c>
      <c r="F66">
        <v>0</v>
      </c>
      <c r="G66">
        <v>0</v>
      </c>
      <c r="H66" s="2">
        <v>38896</v>
      </c>
      <c r="I66" t="s">
        <v>960</v>
      </c>
      <c r="J66">
        <v>3</v>
      </c>
      <c r="K66" t="e">
        <f>VLOOKUP(Cours_statut[[#This Row],[CodeCours]],Tableau1[[Code de Cours Complet]:[Évaluations]],5,0)</f>
        <v>#N/A</v>
      </c>
      <c r="L66" s="2">
        <v>44739</v>
      </c>
      <c r="M66" t="s">
        <v>3341</v>
      </c>
      <c r="N66" t="s">
        <v>344</v>
      </c>
    </row>
    <row r="67" spans="1:14" hidden="1" x14ac:dyDescent="0.25">
      <c r="A67" t="s">
        <v>3434</v>
      </c>
      <c r="B67" t="s">
        <v>3435</v>
      </c>
      <c r="C67">
        <v>53</v>
      </c>
      <c r="D67">
        <v>1</v>
      </c>
      <c r="E67" t="str">
        <f>_xlfn.CONCAT(Cours_statut[[#This Row],[Code MEQ]],"-",Cours_statut[[#This Row],[Code d''option]],"-0",Cours_statut[[#This Row],[Version du cours]])</f>
        <v>842-OOO-I2-53-01</v>
      </c>
      <c r="F67">
        <v>0</v>
      </c>
      <c r="G67">
        <v>0</v>
      </c>
      <c r="H67" s="2">
        <v>39898</v>
      </c>
      <c r="I67" t="s">
        <v>960</v>
      </c>
      <c r="J67">
        <v>3</v>
      </c>
      <c r="K67" t="e">
        <f>VLOOKUP(Cours_statut[[#This Row],[CodeCours]],Tableau1[[Code de Cours Complet]:[Évaluations]],5,0)</f>
        <v>#N/A</v>
      </c>
      <c r="L67" s="2">
        <v>44739</v>
      </c>
      <c r="M67" t="s">
        <v>3341</v>
      </c>
      <c r="N67" t="s">
        <v>344</v>
      </c>
    </row>
    <row r="68" spans="1:14" hidden="1" x14ac:dyDescent="0.25">
      <c r="A68" t="s">
        <v>3436</v>
      </c>
      <c r="B68" t="s">
        <v>3437</v>
      </c>
      <c r="C68">
        <v>53</v>
      </c>
      <c r="D68">
        <v>1</v>
      </c>
      <c r="E68" t="str">
        <f>_xlfn.CONCAT(Cours_statut[[#This Row],[Code MEQ]],"-",Cours_statut[[#This Row],[Code d''option]],"-0",Cours_statut[[#This Row],[Version du cours]])</f>
        <v>842-OOO-I3-53-01</v>
      </c>
      <c r="F68">
        <v>0</v>
      </c>
      <c r="G68">
        <v>0</v>
      </c>
      <c r="H68" s="2">
        <v>39898</v>
      </c>
      <c r="I68" t="s">
        <v>960</v>
      </c>
      <c r="J68">
        <v>3</v>
      </c>
      <c r="K68" t="e">
        <f>VLOOKUP(Cours_statut[[#This Row],[CodeCours]],Tableau1[[Code de Cours Complet]:[Évaluations]],5,0)</f>
        <v>#N/A</v>
      </c>
      <c r="L68" s="2">
        <v>44739</v>
      </c>
      <c r="M68" t="s">
        <v>3341</v>
      </c>
      <c r="N68" t="s">
        <v>344</v>
      </c>
    </row>
    <row r="69" spans="1:14" hidden="1" x14ac:dyDescent="0.25">
      <c r="A69" t="s">
        <v>3438</v>
      </c>
      <c r="B69" t="s">
        <v>3439</v>
      </c>
      <c r="C69">
        <v>53</v>
      </c>
      <c r="D69">
        <v>1</v>
      </c>
      <c r="E69" t="str">
        <f>_xlfn.CONCAT(Cours_statut[[#This Row],[Code MEQ]],"-",Cours_statut[[#This Row],[Code d''option]],"-0",Cours_statut[[#This Row],[Version du cours]])</f>
        <v>842-OOO-W1-53-01</v>
      </c>
      <c r="F69">
        <v>0</v>
      </c>
      <c r="G69">
        <v>0</v>
      </c>
      <c r="H69" s="2">
        <v>38896</v>
      </c>
      <c r="I69" t="s">
        <v>960</v>
      </c>
      <c r="J69">
        <v>3</v>
      </c>
      <c r="K69" t="e">
        <f>VLOOKUP(Cours_statut[[#This Row],[CodeCours]],Tableau1[[Code de Cours Complet]:[Évaluations]],5,0)</f>
        <v>#N/A</v>
      </c>
      <c r="L69" s="2">
        <v>44739</v>
      </c>
      <c r="M69" t="s">
        <v>3341</v>
      </c>
      <c r="N69" t="s">
        <v>344</v>
      </c>
    </row>
    <row r="70" spans="1:14" hidden="1" x14ac:dyDescent="0.25">
      <c r="A70" t="s">
        <v>3440</v>
      </c>
      <c r="B70" t="s">
        <v>3441</v>
      </c>
      <c r="C70">
        <v>53</v>
      </c>
      <c r="D70">
        <v>1</v>
      </c>
      <c r="E70" t="str">
        <f>_xlfn.CONCAT(Cours_statut[[#This Row],[Code MEQ]],"-",Cours_statut[[#This Row],[Code d''option]],"-0",Cours_statut[[#This Row],[Version du cours]])</f>
        <v>842-OOO-W2-53-01</v>
      </c>
      <c r="F70">
        <v>0</v>
      </c>
      <c r="G70">
        <v>0</v>
      </c>
      <c r="H70" s="2">
        <v>39898</v>
      </c>
      <c r="I70" t="s">
        <v>960</v>
      </c>
      <c r="J70">
        <v>3</v>
      </c>
      <c r="K70" t="e">
        <f>VLOOKUP(Cours_statut[[#This Row],[CodeCours]],Tableau1[[Code de Cours Complet]:[Évaluations]],5,0)</f>
        <v>#N/A</v>
      </c>
      <c r="L70" s="2">
        <v>44739</v>
      </c>
      <c r="M70" t="s">
        <v>3341</v>
      </c>
      <c r="N70" t="s">
        <v>344</v>
      </c>
    </row>
    <row r="71" spans="1:14" hidden="1" x14ac:dyDescent="0.25">
      <c r="A71" t="s">
        <v>3442</v>
      </c>
      <c r="B71" t="s">
        <v>3443</v>
      </c>
      <c r="C71">
        <v>53</v>
      </c>
      <c r="D71">
        <v>1</v>
      </c>
      <c r="E71" t="str">
        <f>_xlfn.CONCAT(Cours_statut[[#This Row],[Code MEQ]],"-",Cours_statut[[#This Row],[Code d''option]],"-0",Cours_statut[[#This Row],[Version du cours]])</f>
        <v>842-OOO-W3-53-01</v>
      </c>
      <c r="F71">
        <v>0</v>
      </c>
      <c r="G71">
        <v>0</v>
      </c>
      <c r="H71" s="2">
        <v>39898</v>
      </c>
      <c r="I71" t="s">
        <v>960</v>
      </c>
      <c r="J71">
        <v>3</v>
      </c>
      <c r="K71" t="e">
        <f>VLOOKUP(Cours_statut[[#This Row],[CodeCours]],Tableau1[[Code de Cours Complet]:[Évaluations]],5,0)</f>
        <v>#N/A</v>
      </c>
      <c r="L71" s="2">
        <v>44739</v>
      </c>
      <c r="M71" t="s">
        <v>3341</v>
      </c>
      <c r="N71" t="s">
        <v>344</v>
      </c>
    </row>
    <row r="72" spans="1:14" hidden="1" x14ac:dyDescent="0.25">
      <c r="A72" t="s">
        <v>3462</v>
      </c>
      <c r="B72" t="s">
        <v>3463</v>
      </c>
      <c r="C72">
        <v>53</v>
      </c>
      <c r="D72">
        <v>1</v>
      </c>
      <c r="E72" t="str">
        <f>_xlfn.CONCAT(Cours_statut[[#This Row],[Code MEQ]],"-",Cours_statut[[#This Row],[Code d''option]],"-0",Cours_statut[[#This Row],[Version du cours]])</f>
        <v>842-OUT-31-53-01</v>
      </c>
      <c r="F72">
        <v>0</v>
      </c>
      <c r="G72">
        <v>0</v>
      </c>
      <c r="H72" s="2">
        <v>38896</v>
      </c>
      <c r="I72" t="s">
        <v>960</v>
      </c>
      <c r="J72">
        <v>3</v>
      </c>
      <c r="K72" t="e">
        <f>VLOOKUP(Cours_statut[[#This Row],[CodeCours]],Tableau1[[Code de Cours Complet]:[Évaluations]],5,0)</f>
        <v>#N/A</v>
      </c>
      <c r="L72" s="2">
        <v>44739</v>
      </c>
      <c r="M72" t="s">
        <v>3341</v>
      </c>
      <c r="N72" t="s">
        <v>344</v>
      </c>
    </row>
    <row r="73" spans="1:14" hidden="1" x14ac:dyDescent="0.25">
      <c r="A73" t="s">
        <v>3464</v>
      </c>
      <c r="B73" t="s">
        <v>3465</v>
      </c>
      <c r="C73">
        <v>53</v>
      </c>
      <c r="D73">
        <v>1</v>
      </c>
      <c r="E73" t="str">
        <f>_xlfn.CONCAT(Cours_statut[[#This Row],[Code MEQ]],"-",Cours_statut[[#This Row],[Code d''option]],"-0",Cours_statut[[#This Row],[Version du cours]])</f>
        <v>842-OUT-32-53-01</v>
      </c>
      <c r="F73">
        <v>0</v>
      </c>
      <c r="G73">
        <v>0</v>
      </c>
      <c r="H73" s="2">
        <v>38896</v>
      </c>
      <c r="I73" t="s">
        <v>960</v>
      </c>
      <c r="J73">
        <v>3</v>
      </c>
      <c r="K73" t="e">
        <f>VLOOKUP(Cours_statut[[#This Row],[CodeCours]],Tableau1[[Code de Cours Complet]:[Évaluations]],5,0)</f>
        <v>#N/A</v>
      </c>
      <c r="L73" s="2">
        <v>44739</v>
      </c>
      <c r="M73" t="s">
        <v>3341</v>
      </c>
      <c r="N73" t="s">
        <v>344</v>
      </c>
    </row>
    <row r="74" spans="1:14" hidden="1" x14ac:dyDescent="0.25">
      <c r="A74" t="s">
        <v>3466</v>
      </c>
      <c r="B74" t="s">
        <v>3467</v>
      </c>
      <c r="C74">
        <v>53</v>
      </c>
      <c r="D74">
        <v>1</v>
      </c>
      <c r="E74" t="str">
        <f>_xlfn.CONCAT(Cours_statut[[#This Row],[Code MEQ]],"-",Cours_statut[[#This Row],[Code d''option]],"-0",Cours_statut[[#This Row],[Version du cours]])</f>
        <v>842-OUT-33-53-01</v>
      </c>
      <c r="F74">
        <v>0</v>
      </c>
      <c r="G74">
        <v>0</v>
      </c>
      <c r="H74" s="2">
        <v>38896</v>
      </c>
      <c r="I74" t="s">
        <v>960</v>
      </c>
      <c r="J74">
        <v>3</v>
      </c>
      <c r="K74" t="e">
        <f>VLOOKUP(Cours_statut[[#This Row],[CodeCours]],Tableau1[[Code de Cours Complet]:[Évaluations]],5,0)</f>
        <v>#N/A</v>
      </c>
      <c r="L74" s="2">
        <v>44739</v>
      </c>
      <c r="M74" t="s">
        <v>3341</v>
      </c>
      <c r="N74" t="s">
        <v>344</v>
      </c>
    </row>
    <row r="75" spans="1:14" hidden="1" x14ac:dyDescent="0.25">
      <c r="A75" t="s">
        <v>3468</v>
      </c>
      <c r="B75" t="s">
        <v>3469</v>
      </c>
      <c r="C75">
        <v>53</v>
      </c>
      <c r="D75">
        <v>1</v>
      </c>
      <c r="E75" t="str">
        <f>_xlfn.CONCAT(Cours_statut[[#This Row],[Code MEQ]],"-",Cours_statut[[#This Row],[Code d''option]],"-0",Cours_statut[[#This Row],[Version du cours]])</f>
        <v>842-OUT-34-53-01</v>
      </c>
      <c r="F75">
        <v>0</v>
      </c>
      <c r="G75">
        <v>0</v>
      </c>
      <c r="H75" s="2">
        <v>38896</v>
      </c>
      <c r="I75" t="s">
        <v>960</v>
      </c>
      <c r="J75">
        <v>3</v>
      </c>
      <c r="K75" t="e">
        <f>VLOOKUP(Cours_statut[[#This Row],[CodeCours]],Tableau1[[Code de Cours Complet]:[Évaluations]],5,0)</f>
        <v>#N/A</v>
      </c>
      <c r="L75" s="2">
        <v>44739</v>
      </c>
      <c r="M75" t="s">
        <v>3341</v>
      </c>
      <c r="N75" t="s">
        <v>344</v>
      </c>
    </row>
    <row r="76" spans="1:14" hidden="1" x14ac:dyDescent="0.25">
      <c r="A76" t="s">
        <v>3470</v>
      </c>
      <c r="B76" t="s">
        <v>3471</v>
      </c>
      <c r="C76">
        <v>53</v>
      </c>
      <c r="D76">
        <v>1</v>
      </c>
      <c r="E76" t="str">
        <f>_xlfn.CONCAT(Cours_statut[[#This Row],[Code MEQ]],"-",Cours_statut[[#This Row],[Code d''option]],"-0",Cours_statut[[#This Row],[Version du cours]])</f>
        <v>842-OUT-35-53-01</v>
      </c>
      <c r="F76">
        <v>0</v>
      </c>
      <c r="G76">
        <v>0</v>
      </c>
      <c r="H76" s="2">
        <v>38896</v>
      </c>
      <c r="I76" t="s">
        <v>960</v>
      </c>
      <c r="J76">
        <v>3</v>
      </c>
      <c r="K76" t="e">
        <f>VLOOKUP(Cours_statut[[#This Row],[CodeCours]],Tableau1[[Code de Cours Complet]:[Évaluations]],5,0)</f>
        <v>#N/A</v>
      </c>
      <c r="L76" s="2">
        <v>44739</v>
      </c>
      <c r="M76" t="s">
        <v>3341</v>
      </c>
      <c r="N76" t="s">
        <v>344</v>
      </c>
    </row>
    <row r="77" spans="1:14" hidden="1" x14ac:dyDescent="0.25">
      <c r="A77" t="s">
        <v>3472</v>
      </c>
      <c r="B77" t="s">
        <v>3473</v>
      </c>
      <c r="C77">
        <v>53</v>
      </c>
      <c r="D77">
        <v>1</v>
      </c>
      <c r="E77" t="str">
        <f>_xlfn.CONCAT(Cours_statut[[#This Row],[Code MEQ]],"-",Cours_statut[[#This Row],[Code d''option]],"-0",Cours_statut[[#This Row],[Version du cours]])</f>
        <v>842-OUT-36-53-01</v>
      </c>
      <c r="F77">
        <v>0</v>
      </c>
      <c r="G77">
        <v>0</v>
      </c>
      <c r="H77" s="2">
        <v>38896</v>
      </c>
      <c r="I77" t="s">
        <v>960</v>
      </c>
      <c r="J77">
        <v>3</v>
      </c>
      <c r="K77" t="e">
        <f>VLOOKUP(Cours_statut[[#This Row],[CodeCours]],Tableau1[[Code de Cours Complet]:[Évaluations]],5,0)</f>
        <v>#N/A</v>
      </c>
      <c r="L77" s="2">
        <v>44739</v>
      </c>
      <c r="M77" t="s">
        <v>3341</v>
      </c>
      <c r="N77" t="s">
        <v>344</v>
      </c>
    </row>
    <row r="78" spans="1:14" hidden="1" x14ac:dyDescent="0.25">
      <c r="A78" t="s">
        <v>3474</v>
      </c>
      <c r="B78" t="s">
        <v>3475</v>
      </c>
      <c r="C78">
        <v>53</v>
      </c>
      <c r="D78">
        <v>1</v>
      </c>
      <c r="E78" t="str">
        <f>_xlfn.CONCAT(Cours_statut[[#This Row],[Code MEQ]],"-",Cours_statut[[#This Row],[Code d''option]],"-0",Cours_statut[[#This Row],[Version du cours]])</f>
        <v>842-OUT-37-53-01</v>
      </c>
      <c r="F78">
        <v>0</v>
      </c>
      <c r="G78">
        <v>0</v>
      </c>
      <c r="H78" s="2">
        <v>39864</v>
      </c>
      <c r="I78" t="s">
        <v>960</v>
      </c>
      <c r="J78">
        <v>3</v>
      </c>
      <c r="K78" t="e">
        <f>VLOOKUP(Cours_statut[[#This Row],[CodeCours]],Tableau1[[Code de Cours Complet]:[Évaluations]],5,0)</f>
        <v>#N/A</v>
      </c>
      <c r="L78" s="2">
        <v>44739</v>
      </c>
      <c r="M78" t="s">
        <v>3341</v>
      </c>
      <c r="N78" t="s">
        <v>344</v>
      </c>
    </row>
    <row r="79" spans="1:14" hidden="1" x14ac:dyDescent="0.25">
      <c r="A79" t="s">
        <v>3476</v>
      </c>
      <c r="B79" t="s">
        <v>3477</v>
      </c>
      <c r="C79">
        <v>53</v>
      </c>
      <c r="D79">
        <v>1</v>
      </c>
      <c r="E79" t="str">
        <f>_xlfn.CONCAT(Cours_statut[[#This Row],[Code MEQ]],"-",Cours_statut[[#This Row],[Code d''option]],"-0",Cours_statut[[#This Row],[Version du cours]])</f>
        <v>842-OUT-38-53-01</v>
      </c>
      <c r="F79">
        <v>0</v>
      </c>
      <c r="G79">
        <v>0</v>
      </c>
      <c r="H79" s="2">
        <v>39864</v>
      </c>
      <c r="I79" t="s">
        <v>960</v>
      </c>
      <c r="J79">
        <v>3</v>
      </c>
      <c r="K79" t="e">
        <f>VLOOKUP(Cours_statut[[#This Row],[CodeCours]],Tableau1[[Code de Cours Complet]:[Évaluations]],5,0)</f>
        <v>#N/A</v>
      </c>
      <c r="L79" s="2">
        <v>44739</v>
      </c>
      <c r="M79" t="s">
        <v>3341</v>
      </c>
      <c r="N79" t="s">
        <v>344</v>
      </c>
    </row>
    <row r="80" spans="1:14" hidden="1" x14ac:dyDescent="0.25">
      <c r="A80" t="s">
        <v>3478</v>
      </c>
      <c r="B80" t="s">
        <v>3479</v>
      </c>
      <c r="C80">
        <v>53</v>
      </c>
      <c r="D80">
        <v>1</v>
      </c>
      <c r="E80" t="str">
        <f>_xlfn.CONCAT(Cours_statut[[#This Row],[Code MEQ]],"-",Cours_statut[[#This Row],[Code d''option]],"-0",Cours_statut[[#This Row],[Version du cours]])</f>
        <v>842-OUT-39-53-01</v>
      </c>
      <c r="F80">
        <v>0</v>
      </c>
      <c r="G80">
        <v>0</v>
      </c>
      <c r="H80" s="2">
        <v>39864</v>
      </c>
      <c r="I80" t="s">
        <v>960</v>
      </c>
      <c r="J80">
        <v>3</v>
      </c>
      <c r="K80" t="e">
        <f>VLOOKUP(Cours_statut[[#This Row],[CodeCours]],Tableau1[[Code de Cours Complet]:[Évaluations]],5,0)</f>
        <v>#N/A</v>
      </c>
      <c r="L80" s="2">
        <v>44739</v>
      </c>
      <c r="M80" t="s">
        <v>3341</v>
      </c>
      <c r="N80" t="s">
        <v>344</v>
      </c>
    </row>
    <row r="81" spans="1:14" hidden="1" x14ac:dyDescent="0.25">
      <c r="A81" t="s">
        <v>3480</v>
      </c>
      <c r="B81" t="s">
        <v>3481</v>
      </c>
      <c r="C81">
        <v>53</v>
      </c>
      <c r="D81">
        <v>1</v>
      </c>
      <c r="E81" t="str">
        <f>_xlfn.CONCAT(Cours_statut[[#This Row],[Code MEQ]],"-",Cours_statut[[#This Row],[Code d''option]],"-0",Cours_statut[[#This Row],[Version du cours]])</f>
        <v>842-OUT-40-53-01</v>
      </c>
      <c r="F81">
        <v>0</v>
      </c>
      <c r="G81">
        <v>0</v>
      </c>
      <c r="H81" s="2">
        <v>39864</v>
      </c>
      <c r="I81" t="s">
        <v>960</v>
      </c>
      <c r="J81">
        <v>3</v>
      </c>
      <c r="K81" t="e">
        <f>VLOOKUP(Cours_statut[[#This Row],[CodeCours]],Tableau1[[Code de Cours Complet]:[Évaluations]],5,0)</f>
        <v>#N/A</v>
      </c>
      <c r="L81" s="2">
        <v>44739</v>
      </c>
      <c r="M81" t="s">
        <v>3341</v>
      </c>
      <c r="N81" t="s">
        <v>344</v>
      </c>
    </row>
    <row r="82" spans="1:14" hidden="1" x14ac:dyDescent="0.25">
      <c r="A82" t="s">
        <v>3482</v>
      </c>
      <c r="B82" t="s">
        <v>3483</v>
      </c>
      <c r="C82">
        <v>53</v>
      </c>
      <c r="D82">
        <v>1</v>
      </c>
      <c r="E82" t="str">
        <f>_xlfn.CONCAT(Cours_statut[[#This Row],[Code MEQ]],"-",Cours_statut[[#This Row],[Code d''option]],"-0",Cours_statut[[#This Row],[Version du cours]])</f>
        <v>842-OUT-41-53-01</v>
      </c>
      <c r="F82">
        <v>0</v>
      </c>
      <c r="G82">
        <v>0</v>
      </c>
      <c r="H82" s="2">
        <v>39898</v>
      </c>
      <c r="I82" t="s">
        <v>960</v>
      </c>
      <c r="J82">
        <v>3</v>
      </c>
      <c r="K82" t="e">
        <f>VLOOKUP(Cours_statut[[#This Row],[CodeCours]],Tableau1[[Code de Cours Complet]:[Évaluations]],5,0)</f>
        <v>#N/A</v>
      </c>
      <c r="L82" s="2">
        <v>44739</v>
      </c>
      <c r="M82" t="s">
        <v>3341</v>
      </c>
      <c r="N82" t="s">
        <v>344</v>
      </c>
    </row>
    <row r="83" spans="1:14" hidden="1" x14ac:dyDescent="0.25">
      <c r="A83" t="s">
        <v>3484</v>
      </c>
      <c r="B83" t="s">
        <v>3485</v>
      </c>
      <c r="C83">
        <v>53</v>
      </c>
      <c r="D83">
        <v>1</v>
      </c>
      <c r="E83" t="str">
        <f>_xlfn.CONCAT(Cours_statut[[#This Row],[Code MEQ]],"-",Cours_statut[[#This Row],[Code d''option]],"-0",Cours_statut[[#This Row],[Version du cours]])</f>
        <v>842-OUT-42-53-01</v>
      </c>
      <c r="F83">
        <v>0</v>
      </c>
      <c r="G83">
        <v>0</v>
      </c>
      <c r="H83" s="2">
        <v>39898</v>
      </c>
      <c r="I83" t="s">
        <v>960</v>
      </c>
      <c r="J83">
        <v>3</v>
      </c>
      <c r="K83" t="e">
        <f>VLOOKUP(Cours_statut[[#This Row],[CodeCours]],Tableau1[[Code de Cours Complet]:[Évaluations]],5,0)</f>
        <v>#N/A</v>
      </c>
      <c r="L83" s="2">
        <v>44739</v>
      </c>
      <c r="M83" t="s">
        <v>3341</v>
      </c>
      <c r="N83" t="s">
        <v>344</v>
      </c>
    </row>
    <row r="84" spans="1:14" hidden="1" x14ac:dyDescent="0.25">
      <c r="A84" t="s">
        <v>3486</v>
      </c>
      <c r="B84" t="s">
        <v>3487</v>
      </c>
      <c r="C84">
        <v>53</v>
      </c>
      <c r="D84">
        <v>1</v>
      </c>
      <c r="E84" t="str">
        <f>_xlfn.CONCAT(Cours_statut[[#This Row],[Code MEQ]],"-",Cours_statut[[#This Row],[Code d''option]],"-0",Cours_statut[[#This Row],[Version du cours]])</f>
        <v>842-OUT-43-53-01</v>
      </c>
      <c r="F84">
        <v>0</v>
      </c>
      <c r="G84">
        <v>0</v>
      </c>
      <c r="H84" s="2">
        <v>41205</v>
      </c>
      <c r="I84" t="s">
        <v>960</v>
      </c>
      <c r="J84">
        <v>3</v>
      </c>
      <c r="K84" t="e">
        <f>VLOOKUP(Cours_statut[[#This Row],[CodeCours]],Tableau1[[Code de Cours Complet]:[Évaluations]],5,0)</f>
        <v>#N/A</v>
      </c>
      <c r="L84" s="2">
        <v>44739</v>
      </c>
      <c r="M84" t="s">
        <v>3341</v>
      </c>
      <c r="N84" t="s">
        <v>344</v>
      </c>
    </row>
    <row r="85" spans="1:14" hidden="1" x14ac:dyDescent="0.25">
      <c r="A85" t="s">
        <v>3488</v>
      </c>
      <c r="B85" t="s">
        <v>3489</v>
      </c>
      <c r="C85">
        <v>53</v>
      </c>
      <c r="D85">
        <v>1</v>
      </c>
      <c r="E85" t="str">
        <f>_xlfn.CONCAT(Cours_statut[[#This Row],[Code MEQ]],"-",Cours_statut[[#This Row],[Code d''option]],"-0",Cours_statut[[#This Row],[Version du cours]])</f>
        <v>842-OUT-44-53-01</v>
      </c>
      <c r="F85">
        <v>0</v>
      </c>
      <c r="G85">
        <v>0</v>
      </c>
      <c r="H85" s="2">
        <v>41205</v>
      </c>
      <c r="I85" t="s">
        <v>960</v>
      </c>
      <c r="J85">
        <v>3</v>
      </c>
      <c r="K85" t="e">
        <f>VLOOKUP(Cours_statut[[#This Row],[CodeCours]],Tableau1[[Code de Cours Complet]:[Évaluations]],5,0)</f>
        <v>#N/A</v>
      </c>
      <c r="L85" s="2">
        <v>44739</v>
      </c>
      <c r="M85" t="s">
        <v>3341</v>
      </c>
      <c r="N85" t="s">
        <v>344</v>
      </c>
    </row>
    <row r="86" spans="1:14" hidden="1" x14ac:dyDescent="0.25">
      <c r="A86" t="s">
        <v>1076</v>
      </c>
      <c r="B86" t="s">
        <v>1077</v>
      </c>
      <c r="C86">
        <v>10</v>
      </c>
      <c r="D86">
        <v>1</v>
      </c>
      <c r="E86" t="str">
        <f>_xlfn.CONCAT(Cours_statut[[#This Row],[Code MEQ]],"-",Cours_statut[[#This Row],[Code d''option]],"-0",Cours_statut[[#This Row],[Version du cours]])</f>
        <v>109-RAC-01-10-01</v>
      </c>
      <c r="F86">
        <v>0</v>
      </c>
      <c r="G86">
        <v>1</v>
      </c>
      <c r="H86" s="2">
        <v>43286</v>
      </c>
      <c r="I86" t="s">
        <v>3892</v>
      </c>
      <c r="J86">
        <v>4</v>
      </c>
      <c r="K86" t="s">
        <v>3891</v>
      </c>
      <c r="L86" s="2"/>
      <c r="M86" t="s">
        <v>344</v>
      </c>
      <c r="N86" t="s">
        <v>344</v>
      </c>
    </row>
    <row r="87" spans="1:14" hidden="1" x14ac:dyDescent="0.25">
      <c r="A87" t="s">
        <v>1078</v>
      </c>
      <c r="B87" t="s">
        <v>1079</v>
      </c>
      <c r="C87">
        <v>10</v>
      </c>
      <c r="D87">
        <v>1</v>
      </c>
      <c r="E87" t="str">
        <f>_xlfn.CONCAT(Cours_statut[[#This Row],[Code MEQ]],"-",Cours_statut[[#This Row],[Code d''option]],"-0",Cours_statut[[#This Row],[Version du cours]])</f>
        <v>109-RAC-02-10-01</v>
      </c>
      <c r="F87">
        <v>1</v>
      </c>
      <c r="G87">
        <v>0</v>
      </c>
      <c r="H87" s="2">
        <v>43286</v>
      </c>
      <c r="I87" t="s">
        <v>3892</v>
      </c>
      <c r="J87">
        <v>4</v>
      </c>
      <c r="K87" t="s">
        <v>3891</v>
      </c>
      <c r="L87" s="2"/>
      <c r="M87" t="s">
        <v>344</v>
      </c>
      <c r="N87" t="s">
        <v>344</v>
      </c>
    </row>
    <row r="88" spans="1:14" hidden="1" x14ac:dyDescent="0.25">
      <c r="A88" t="s">
        <v>1080</v>
      </c>
      <c r="B88" t="s">
        <v>1081</v>
      </c>
      <c r="C88">
        <v>10</v>
      </c>
      <c r="D88">
        <v>1</v>
      </c>
      <c r="E88" t="str">
        <f>_xlfn.CONCAT(Cours_statut[[#This Row],[Code MEQ]],"-",Cours_statut[[#This Row],[Code d''option]],"-0",Cours_statut[[#This Row],[Version du cours]])</f>
        <v>109-RAC-03-10-01</v>
      </c>
      <c r="F88">
        <v>1</v>
      </c>
      <c r="G88">
        <v>0</v>
      </c>
      <c r="H88" s="2">
        <v>43286</v>
      </c>
      <c r="I88" t="s">
        <v>3892</v>
      </c>
      <c r="J88">
        <v>4</v>
      </c>
      <c r="K88" t="s">
        <v>3891</v>
      </c>
      <c r="L88" s="2"/>
      <c r="M88" t="s">
        <v>344</v>
      </c>
      <c r="N88" t="s">
        <v>344</v>
      </c>
    </row>
    <row r="89" spans="1:14" hidden="1" x14ac:dyDescent="0.25">
      <c r="A89" t="s">
        <v>3490</v>
      </c>
      <c r="B89" t="s">
        <v>3491</v>
      </c>
      <c r="C89">
        <v>53</v>
      </c>
      <c r="D89">
        <v>1</v>
      </c>
      <c r="E89" t="str">
        <f>_xlfn.CONCAT(Cours_statut[[#This Row],[Code MEQ]],"-",Cours_statut[[#This Row],[Code d''option]],"-0",Cours_statut[[#This Row],[Version du cours]])</f>
        <v>842-OUT-45-53-01</v>
      </c>
      <c r="F89">
        <v>0</v>
      </c>
      <c r="G89">
        <v>0</v>
      </c>
      <c r="H89" s="2">
        <v>41205</v>
      </c>
      <c r="I89" t="s">
        <v>960</v>
      </c>
      <c r="J89">
        <v>3</v>
      </c>
      <c r="K89" t="e">
        <f>VLOOKUP(Cours_statut[[#This Row],[CodeCours]],Tableau1[[Code de Cours Complet]:[Évaluations]],5,0)</f>
        <v>#N/A</v>
      </c>
      <c r="L89" s="2">
        <v>44739</v>
      </c>
      <c r="M89" t="s">
        <v>3341</v>
      </c>
      <c r="N89" t="s">
        <v>344</v>
      </c>
    </row>
    <row r="90" spans="1:14" hidden="1" x14ac:dyDescent="0.25">
      <c r="A90" t="s">
        <v>3512</v>
      </c>
      <c r="B90" t="s">
        <v>3513</v>
      </c>
      <c r="C90">
        <v>53</v>
      </c>
      <c r="D90">
        <v>1</v>
      </c>
      <c r="E90" t="str">
        <f>_xlfn.CONCAT(Cours_statut[[#This Row],[Code MEQ]],"-",Cours_statut[[#This Row],[Code d''option]],"-0",Cours_statut[[#This Row],[Version du cours]])</f>
        <v>842-PPT-31-53-01</v>
      </c>
      <c r="F90">
        <v>0</v>
      </c>
      <c r="G90">
        <v>0</v>
      </c>
      <c r="H90" s="2">
        <v>38896</v>
      </c>
      <c r="I90" t="s">
        <v>960</v>
      </c>
      <c r="J90">
        <v>3</v>
      </c>
      <c r="K90" t="e">
        <f>VLOOKUP(Cours_statut[[#This Row],[CodeCours]],Tableau1[[Code de Cours Complet]:[Évaluations]],5,0)</f>
        <v>#N/A</v>
      </c>
      <c r="L90" s="2">
        <v>44739</v>
      </c>
      <c r="M90" t="s">
        <v>3341</v>
      </c>
      <c r="N90" t="s">
        <v>344</v>
      </c>
    </row>
    <row r="91" spans="1:14" hidden="1" x14ac:dyDescent="0.25">
      <c r="A91" t="s">
        <v>3514</v>
      </c>
      <c r="B91" t="s">
        <v>3515</v>
      </c>
      <c r="C91">
        <v>53</v>
      </c>
      <c r="D91">
        <v>1</v>
      </c>
      <c r="E91" t="str">
        <f>_xlfn.CONCAT(Cours_statut[[#This Row],[Code MEQ]],"-",Cours_statut[[#This Row],[Code d''option]],"-0",Cours_statut[[#This Row],[Version du cours]])</f>
        <v>842-PPT-32-53-01</v>
      </c>
      <c r="F91">
        <v>0</v>
      </c>
      <c r="G91">
        <v>0</v>
      </c>
      <c r="H91" s="2">
        <v>38896</v>
      </c>
      <c r="I91" t="s">
        <v>960</v>
      </c>
      <c r="J91">
        <v>3</v>
      </c>
      <c r="K91" t="e">
        <f>VLOOKUP(Cours_statut[[#This Row],[CodeCours]],Tableau1[[Code de Cours Complet]:[Évaluations]],5,0)</f>
        <v>#N/A</v>
      </c>
      <c r="L91" s="2">
        <v>44739</v>
      </c>
      <c r="M91" t="s">
        <v>3341</v>
      </c>
      <c r="N91" t="s">
        <v>344</v>
      </c>
    </row>
    <row r="92" spans="1:14" hidden="1" x14ac:dyDescent="0.25">
      <c r="A92" t="s">
        <v>3521</v>
      </c>
      <c r="B92" t="s">
        <v>3522</v>
      </c>
      <c r="C92">
        <v>53</v>
      </c>
      <c r="D92">
        <v>1</v>
      </c>
      <c r="E92" t="str">
        <f>_xlfn.CONCAT(Cours_statut[[#This Row],[Code MEQ]],"-",Cours_statut[[#This Row],[Code d''option]],"-0",Cours_statut[[#This Row],[Version du cours]])</f>
        <v>842-PPT-35-53-01</v>
      </c>
      <c r="F92">
        <v>0</v>
      </c>
      <c r="G92">
        <v>0</v>
      </c>
      <c r="H92" s="2">
        <v>38896</v>
      </c>
      <c r="I92" t="s">
        <v>960</v>
      </c>
      <c r="J92">
        <v>3</v>
      </c>
      <c r="K92" t="e">
        <f>VLOOKUP(Cours_statut[[#This Row],[CodeCours]],Tableau1[[Code de Cours Complet]:[Évaluations]],5,0)</f>
        <v>#N/A</v>
      </c>
      <c r="L92" s="2">
        <v>44739</v>
      </c>
      <c r="M92" t="s">
        <v>3341</v>
      </c>
      <c r="N92" t="s">
        <v>344</v>
      </c>
    </row>
    <row r="93" spans="1:14" hidden="1" x14ac:dyDescent="0.25">
      <c r="A93" t="s">
        <v>3525</v>
      </c>
      <c r="B93" t="s">
        <v>3527</v>
      </c>
      <c r="C93">
        <v>53</v>
      </c>
      <c r="D93">
        <v>1</v>
      </c>
      <c r="E93" t="str">
        <f>_xlfn.CONCAT(Cours_statut[[#This Row],[Code MEQ]],"-",Cours_statut[[#This Row],[Code d''option]],"-0",Cours_statut[[#This Row],[Version du cours]])</f>
        <v>842-PPT-37-53-01</v>
      </c>
      <c r="F93">
        <v>0</v>
      </c>
      <c r="G93">
        <v>0</v>
      </c>
      <c r="H93" s="2">
        <v>39868</v>
      </c>
      <c r="I93" t="s">
        <v>960</v>
      </c>
      <c r="J93">
        <v>3</v>
      </c>
      <c r="K93" t="e">
        <f>VLOOKUP(Cours_statut[[#This Row],[CodeCours]],Tableau1[[Code de Cours Complet]:[Évaluations]],5,0)</f>
        <v>#N/A</v>
      </c>
      <c r="L93" s="2">
        <v>44739</v>
      </c>
      <c r="M93" t="s">
        <v>3341</v>
      </c>
      <c r="N93" t="s">
        <v>344</v>
      </c>
    </row>
    <row r="94" spans="1:14" hidden="1" x14ac:dyDescent="0.25">
      <c r="A94" t="s">
        <v>3528</v>
      </c>
      <c r="B94" t="s">
        <v>3529</v>
      </c>
      <c r="C94">
        <v>53</v>
      </c>
      <c r="D94">
        <v>1</v>
      </c>
      <c r="E94" t="str">
        <f>_xlfn.CONCAT(Cours_statut[[#This Row],[Code MEQ]],"-",Cours_statut[[#This Row],[Code d''option]],"-0",Cours_statut[[#This Row],[Version du cours]])</f>
        <v>842-PPT-38-53-01</v>
      </c>
      <c r="F94">
        <v>0</v>
      </c>
      <c r="G94">
        <v>0</v>
      </c>
      <c r="H94" s="2">
        <v>39868</v>
      </c>
      <c r="I94" t="s">
        <v>960</v>
      </c>
      <c r="J94">
        <v>3</v>
      </c>
      <c r="K94" t="e">
        <f>VLOOKUP(Cours_statut[[#This Row],[CodeCours]],Tableau1[[Code de Cours Complet]:[Évaluations]],5,0)</f>
        <v>#N/A</v>
      </c>
      <c r="L94" s="2">
        <v>44739</v>
      </c>
      <c r="M94" t="s">
        <v>3341</v>
      </c>
      <c r="N94" t="s">
        <v>344</v>
      </c>
    </row>
    <row r="95" spans="1:14" hidden="1" x14ac:dyDescent="0.25">
      <c r="A95" t="s">
        <v>3530</v>
      </c>
      <c r="B95" t="s">
        <v>3531</v>
      </c>
      <c r="C95">
        <v>53</v>
      </c>
      <c r="D95">
        <v>1</v>
      </c>
      <c r="E95" t="str">
        <f>_xlfn.CONCAT(Cours_statut[[#This Row],[Code MEQ]],"-",Cours_statut[[#This Row],[Code d''option]],"-0",Cours_statut[[#This Row],[Version du cours]])</f>
        <v>842-PPT-39-53-01</v>
      </c>
      <c r="F95">
        <v>0</v>
      </c>
      <c r="G95">
        <v>0</v>
      </c>
      <c r="H95" s="2">
        <v>39898</v>
      </c>
      <c r="I95" t="s">
        <v>960</v>
      </c>
      <c r="J95">
        <v>3</v>
      </c>
      <c r="K95" t="e">
        <f>VLOOKUP(Cours_statut[[#This Row],[CodeCours]],Tableau1[[Code de Cours Complet]:[Évaluations]],5,0)</f>
        <v>#N/A</v>
      </c>
      <c r="L95" s="2">
        <v>44739</v>
      </c>
      <c r="M95" t="s">
        <v>3341</v>
      </c>
      <c r="N95" t="s">
        <v>344</v>
      </c>
    </row>
    <row r="96" spans="1:14" hidden="1" x14ac:dyDescent="0.25">
      <c r="A96" t="s">
        <v>3532</v>
      </c>
      <c r="B96" t="s">
        <v>3533</v>
      </c>
      <c r="C96">
        <v>53</v>
      </c>
      <c r="D96">
        <v>1</v>
      </c>
      <c r="E96" t="str">
        <f>_xlfn.CONCAT(Cours_statut[[#This Row],[Code MEQ]],"-",Cours_statut[[#This Row],[Code d''option]],"-0",Cours_statut[[#This Row],[Version du cours]])</f>
        <v>842-PPT-40-53-01</v>
      </c>
      <c r="F96">
        <v>0</v>
      </c>
      <c r="G96">
        <v>0</v>
      </c>
      <c r="H96" s="2">
        <v>39898</v>
      </c>
      <c r="I96" t="s">
        <v>960</v>
      </c>
      <c r="J96">
        <v>3</v>
      </c>
      <c r="K96" t="e">
        <f>VLOOKUP(Cours_statut[[#This Row],[CodeCours]],Tableau1[[Code de Cours Complet]:[Évaluations]],5,0)</f>
        <v>#N/A</v>
      </c>
      <c r="L96" s="2">
        <v>44739</v>
      </c>
      <c r="M96" t="s">
        <v>3341</v>
      </c>
      <c r="N96" t="s">
        <v>344</v>
      </c>
    </row>
    <row r="97" spans="1:14" hidden="1" x14ac:dyDescent="0.25">
      <c r="A97" t="s">
        <v>3534</v>
      </c>
      <c r="B97" t="s">
        <v>3535</v>
      </c>
      <c r="C97">
        <v>53</v>
      </c>
      <c r="D97">
        <v>1</v>
      </c>
      <c r="E97" t="str">
        <f>_xlfn.CONCAT(Cours_statut[[#This Row],[Code MEQ]],"-",Cours_statut[[#This Row],[Code d''option]],"-0",Cours_statut[[#This Row],[Version du cours]])</f>
        <v>842-PPT-41-53-01</v>
      </c>
      <c r="F97">
        <v>0</v>
      </c>
      <c r="G97">
        <v>0</v>
      </c>
      <c r="H97" s="2">
        <v>39898</v>
      </c>
      <c r="I97" t="s">
        <v>960</v>
      </c>
      <c r="J97">
        <v>3</v>
      </c>
      <c r="K97" t="e">
        <f>VLOOKUP(Cours_statut[[#This Row],[CodeCours]],Tableau1[[Code de Cours Complet]:[Évaluations]],5,0)</f>
        <v>#N/A</v>
      </c>
      <c r="L97" s="2">
        <v>44739</v>
      </c>
      <c r="M97" t="s">
        <v>3341</v>
      </c>
      <c r="N97" t="s">
        <v>344</v>
      </c>
    </row>
    <row r="98" spans="1:14" hidden="1" x14ac:dyDescent="0.25">
      <c r="A98" t="s">
        <v>3536</v>
      </c>
      <c r="B98" t="s">
        <v>3537</v>
      </c>
      <c r="C98">
        <v>53</v>
      </c>
      <c r="D98">
        <v>1</v>
      </c>
      <c r="E98" t="str">
        <f>_xlfn.CONCAT(Cours_statut[[#This Row],[Code MEQ]],"-",Cours_statut[[#This Row],[Code d''option]],"-0",Cours_statut[[#This Row],[Version du cours]])</f>
        <v>842-PPT-42-53-01</v>
      </c>
      <c r="F98">
        <v>0</v>
      </c>
      <c r="G98">
        <v>0</v>
      </c>
      <c r="H98" s="2">
        <v>39898</v>
      </c>
      <c r="I98" t="s">
        <v>960</v>
      </c>
      <c r="J98">
        <v>3</v>
      </c>
      <c r="K98" t="e">
        <f>VLOOKUP(Cours_statut[[#This Row],[CodeCours]],Tableau1[[Code de Cours Complet]:[Évaluations]],5,0)</f>
        <v>#N/A</v>
      </c>
      <c r="L98" s="2">
        <v>44739</v>
      </c>
      <c r="M98" t="s">
        <v>3341</v>
      </c>
      <c r="N98" t="s">
        <v>344</v>
      </c>
    </row>
    <row r="99" spans="1:14" hidden="1" x14ac:dyDescent="0.25">
      <c r="A99" t="s">
        <v>3538</v>
      </c>
      <c r="B99" t="s">
        <v>3539</v>
      </c>
      <c r="C99">
        <v>53</v>
      </c>
      <c r="D99">
        <v>1</v>
      </c>
      <c r="E99" t="str">
        <f>_xlfn.CONCAT(Cours_statut[[#This Row],[Code MEQ]],"-",Cours_statut[[#This Row],[Code d''option]],"-0",Cours_statut[[#This Row],[Version du cours]])</f>
        <v>842-PPT-43-53-01</v>
      </c>
      <c r="F99">
        <v>0</v>
      </c>
      <c r="G99">
        <v>0</v>
      </c>
      <c r="H99" s="2">
        <v>41205</v>
      </c>
      <c r="I99" t="s">
        <v>960</v>
      </c>
      <c r="J99">
        <v>3</v>
      </c>
      <c r="K99" t="e">
        <f>VLOOKUP(Cours_statut[[#This Row],[CodeCours]],Tableau1[[Code de Cours Complet]:[Évaluations]],5,0)</f>
        <v>#N/A</v>
      </c>
      <c r="L99" s="2">
        <v>44739</v>
      </c>
      <c r="M99" t="s">
        <v>3341</v>
      </c>
      <c r="N99" t="s">
        <v>344</v>
      </c>
    </row>
    <row r="100" spans="1:14" hidden="1" x14ac:dyDescent="0.25">
      <c r="A100" t="s">
        <v>3540</v>
      </c>
      <c r="B100" t="s">
        <v>3541</v>
      </c>
      <c r="C100">
        <v>53</v>
      </c>
      <c r="D100">
        <v>1</v>
      </c>
      <c r="E100" t="str">
        <f>_xlfn.CONCAT(Cours_statut[[#This Row],[Code MEQ]],"-",Cours_statut[[#This Row],[Code d''option]],"-0",Cours_statut[[#This Row],[Version du cours]])</f>
        <v>842-PPT-44-53-01</v>
      </c>
      <c r="F100">
        <v>0</v>
      </c>
      <c r="G100">
        <v>0</v>
      </c>
      <c r="H100" s="2">
        <v>41205</v>
      </c>
      <c r="I100" t="s">
        <v>960</v>
      </c>
      <c r="J100">
        <v>3</v>
      </c>
      <c r="K100" t="e">
        <f>VLOOKUP(Cours_statut[[#This Row],[CodeCours]],Tableau1[[Code de Cours Complet]:[Évaluations]],5,0)</f>
        <v>#N/A</v>
      </c>
      <c r="L100" s="2">
        <v>44739</v>
      </c>
      <c r="M100" t="s">
        <v>3341</v>
      </c>
      <c r="N100" t="s">
        <v>344</v>
      </c>
    </row>
    <row r="101" spans="1:14" hidden="1" x14ac:dyDescent="0.25">
      <c r="A101" t="s">
        <v>3542</v>
      </c>
      <c r="B101" t="s">
        <v>3543</v>
      </c>
      <c r="C101">
        <v>53</v>
      </c>
      <c r="D101">
        <v>1</v>
      </c>
      <c r="E101" t="str">
        <f>_xlfn.CONCAT(Cours_statut[[#This Row],[Code MEQ]],"-",Cours_statut[[#This Row],[Code d''option]],"-0",Cours_statut[[#This Row],[Version du cours]])</f>
        <v>842-PPT-45-53-01</v>
      </c>
      <c r="F101">
        <v>0</v>
      </c>
      <c r="G101">
        <v>0</v>
      </c>
      <c r="H101" s="2">
        <v>41205</v>
      </c>
      <c r="I101" t="s">
        <v>960</v>
      </c>
      <c r="J101">
        <v>3</v>
      </c>
      <c r="K101" t="e">
        <f>VLOOKUP(Cours_statut[[#This Row],[CodeCours]],Tableau1[[Code de Cours Complet]:[Évaluations]],5,0)</f>
        <v>#N/A</v>
      </c>
      <c r="L101" s="2">
        <v>44739</v>
      </c>
      <c r="M101" t="s">
        <v>3341</v>
      </c>
      <c r="N101" t="s">
        <v>344</v>
      </c>
    </row>
    <row r="102" spans="1:14" hidden="1" x14ac:dyDescent="0.25">
      <c r="A102" t="s">
        <v>3544</v>
      </c>
      <c r="B102" t="s">
        <v>3545</v>
      </c>
      <c r="C102">
        <v>53</v>
      </c>
      <c r="D102">
        <v>1</v>
      </c>
      <c r="E102" t="str">
        <f>_xlfn.CONCAT(Cours_statut[[#This Row],[Code MEQ]],"-",Cours_statut[[#This Row],[Code d''option]],"-0",Cours_statut[[#This Row],[Version du cours]])</f>
        <v>842-PPT-46-53-01</v>
      </c>
      <c r="F102">
        <v>0</v>
      </c>
      <c r="G102">
        <v>0</v>
      </c>
      <c r="H102" s="2">
        <v>41205</v>
      </c>
      <c r="I102" t="s">
        <v>960</v>
      </c>
      <c r="J102">
        <v>3</v>
      </c>
      <c r="K102" t="e">
        <f>VLOOKUP(Cours_statut[[#This Row],[CodeCours]],Tableau1[[Code de Cours Complet]:[Évaluations]],5,0)</f>
        <v>#N/A</v>
      </c>
      <c r="L102" s="2">
        <v>44739</v>
      </c>
      <c r="M102" t="s">
        <v>3341</v>
      </c>
      <c r="N102" t="s">
        <v>344</v>
      </c>
    </row>
    <row r="103" spans="1:14" hidden="1" x14ac:dyDescent="0.25">
      <c r="A103" t="s">
        <v>3546</v>
      </c>
      <c r="B103" t="s">
        <v>3547</v>
      </c>
      <c r="C103">
        <v>53</v>
      </c>
      <c r="D103">
        <v>1</v>
      </c>
      <c r="E103" t="str">
        <f>_xlfn.CONCAT(Cours_statut[[#This Row],[Code MEQ]],"-",Cours_statut[[#This Row],[Code d''option]],"-0",Cours_statut[[#This Row],[Version du cours]])</f>
        <v>842-PPT-47-53-01</v>
      </c>
      <c r="F103">
        <v>0</v>
      </c>
      <c r="G103">
        <v>0</v>
      </c>
      <c r="H103" s="2">
        <v>41205</v>
      </c>
      <c r="I103" t="s">
        <v>960</v>
      </c>
      <c r="J103">
        <v>3</v>
      </c>
      <c r="K103" t="e">
        <f>VLOOKUP(Cours_statut[[#This Row],[CodeCours]],Tableau1[[Code de Cours Complet]:[Évaluations]],5,0)</f>
        <v>#N/A</v>
      </c>
      <c r="L103" s="2">
        <v>44739</v>
      </c>
      <c r="M103" t="s">
        <v>3341</v>
      </c>
      <c r="N103" t="s">
        <v>344</v>
      </c>
    </row>
    <row r="104" spans="1:14" hidden="1" x14ac:dyDescent="0.25">
      <c r="A104" t="s">
        <v>3548</v>
      </c>
      <c r="B104" t="s">
        <v>3549</v>
      </c>
      <c r="C104">
        <v>53</v>
      </c>
      <c r="D104">
        <v>1</v>
      </c>
      <c r="E104" t="str">
        <f>_xlfn.CONCAT(Cours_statut[[#This Row],[Code MEQ]],"-",Cours_statut[[#This Row],[Code d''option]],"-0",Cours_statut[[#This Row],[Version du cours]])</f>
        <v>842-PPT-48-53-01</v>
      </c>
      <c r="F104">
        <v>0</v>
      </c>
      <c r="G104">
        <v>0</v>
      </c>
      <c r="H104" s="2">
        <v>41205</v>
      </c>
      <c r="I104" t="s">
        <v>960</v>
      </c>
      <c r="J104">
        <v>3</v>
      </c>
      <c r="K104" t="e">
        <f>VLOOKUP(Cours_statut[[#This Row],[CodeCours]],Tableau1[[Code de Cours Complet]:[Évaluations]],5,0)</f>
        <v>#N/A</v>
      </c>
      <c r="L104" s="2">
        <v>44739</v>
      </c>
      <c r="M104" t="s">
        <v>3341</v>
      </c>
      <c r="N104" t="s">
        <v>344</v>
      </c>
    </row>
    <row r="105" spans="1:14" hidden="1" x14ac:dyDescent="0.25">
      <c r="A105" t="s">
        <v>3555</v>
      </c>
      <c r="B105" t="s">
        <v>3556</v>
      </c>
      <c r="C105">
        <v>53</v>
      </c>
      <c r="D105">
        <v>1</v>
      </c>
      <c r="E105" t="str">
        <f>_xlfn.CONCAT(Cours_statut[[#This Row],[Code MEQ]],"-",Cours_statut[[#This Row],[Code d''option]],"-0",Cours_statut[[#This Row],[Version du cours]])</f>
        <v>842-VIS-01-53-01</v>
      </c>
      <c r="F105">
        <v>0</v>
      </c>
      <c r="G105">
        <v>0</v>
      </c>
      <c r="H105" s="2">
        <v>39867</v>
      </c>
      <c r="I105" t="s">
        <v>960</v>
      </c>
      <c r="J105">
        <v>3</v>
      </c>
      <c r="K105" t="e">
        <f>VLOOKUP(Cours_statut[[#This Row],[CodeCours]],Tableau1[[Code de Cours Complet]:[Évaluations]],5,0)</f>
        <v>#N/A</v>
      </c>
      <c r="L105" s="2">
        <v>44739</v>
      </c>
      <c r="M105" t="s">
        <v>3341</v>
      </c>
      <c r="N105" t="s">
        <v>344</v>
      </c>
    </row>
    <row r="106" spans="1:14" hidden="1" x14ac:dyDescent="0.25">
      <c r="A106" t="s">
        <v>3557</v>
      </c>
      <c r="B106" t="s">
        <v>3558</v>
      </c>
      <c r="C106">
        <v>53</v>
      </c>
      <c r="D106">
        <v>1</v>
      </c>
      <c r="E106" t="str">
        <f>_xlfn.CONCAT(Cours_statut[[#This Row],[Code MEQ]],"-",Cours_statut[[#This Row],[Code d''option]],"-0",Cours_statut[[#This Row],[Version du cours]])</f>
        <v>842-VIS-02-53-01</v>
      </c>
      <c r="F106">
        <v>0</v>
      </c>
      <c r="G106">
        <v>0</v>
      </c>
      <c r="H106" s="2">
        <v>40289</v>
      </c>
      <c r="I106" t="s">
        <v>960</v>
      </c>
      <c r="J106">
        <v>3</v>
      </c>
      <c r="K106" t="e">
        <f>VLOOKUP(Cours_statut[[#This Row],[CodeCours]],Tableau1[[Code de Cours Complet]:[Évaluations]],5,0)</f>
        <v>#N/A</v>
      </c>
      <c r="L106" s="2">
        <v>44739</v>
      </c>
      <c r="M106" t="s">
        <v>3341</v>
      </c>
      <c r="N106" t="s">
        <v>344</v>
      </c>
    </row>
    <row r="107" spans="1:14" hidden="1" x14ac:dyDescent="0.25">
      <c r="A107" t="s">
        <v>3559</v>
      </c>
      <c r="B107" t="s">
        <v>3560</v>
      </c>
      <c r="C107">
        <v>53</v>
      </c>
      <c r="D107">
        <v>1</v>
      </c>
      <c r="E107" t="str">
        <f>_xlfn.CONCAT(Cours_statut[[#This Row],[Code MEQ]],"-",Cours_statut[[#This Row],[Code d''option]],"-0",Cours_statut[[#This Row],[Version du cours]])</f>
        <v>842-VIS-03-53-01</v>
      </c>
      <c r="F107">
        <v>0</v>
      </c>
      <c r="G107">
        <v>0</v>
      </c>
      <c r="H107" s="2">
        <v>39898</v>
      </c>
      <c r="I107" t="s">
        <v>960</v>
      </c>
      <c r="J107">
        <v>3</v>
      </c>
      <c r="K107" t="e">
        <f>VLOOKUP(Cours_statut[[#This Row],[CodeCours]],Tableau1[[Code de Cours Complet]:[Évaluations]],5,0)</f>
        <v>#N/A</v>
      </c>
      <c r="L107" s="2">
        <v>44739</v>
      </c>
      <c r="M107" t="s">
        <v>3341</v>
      </c>
      <c r="N107" t="s">
        <v>344</v>
      </c>
    </row>
    <row r="108" spans="1:14" hidden="1" x14ac:dyDescent="0.25">
      <c r="A108" t="s">
        <v>3561</v>
      </c>
      <c r="B108" t="s">
        <v>3562</v>
      </c>
      <c r="C108">
        <v>53</v>
      </c>
      <c r="D108">
        <v>1</v>
      </c>
      <c r="E108" t="str">
        <f>_xlfn.CONCAT(Cours_statut[[#This Row],[Code MEQ]],"-",Cours_statut[[#This Row],[Code d''option]],"-0",Cours_statut[[#This Row],[Version du cours]])</f>
        <v>842-W20-01-53-01</v>
      </c>
      <c r="F108">
        <v>0</v>
      </c>
      <c r="G108">
        <v>0</v>
      </c>
      <c r="H108" s="2">
        <v>37910</v>
      </c>
      <c r="I108" t="s">
        <v>960</v>
      </c>
      <c r="J108">
        <v>3</v>
      </c>
      <c r="K108" t="e">
        <f>VLOOKUP(Cours_statut[[#This Row],[CodeCours]],Tableau1[[Code de Cours Complet]:[Évaluations]],5,0)</f>
        <v>#N/A</v>
      </c>
      <c r="L108" s="2">
        <v>44739</v>
      </c>
      <c r="M108" t="s">
        <v>3341</v>
      </c>
      <c r="N108" t="s">
        <v>344</v>
      </c>
    </row>
    <row r="109" spans="1:14" hidden="1" x14ac:dyDescent="0.25">
      <c r="A109" t="s">
        <v>3567</v>
      </c>
      <c r="B109" t="s">
        <v>3568</v>
      </c>
      <c r="C109">
        <v>53</v>
      </c>
      <c r="D109">
        <v>1</v>
      </c>
      <c r="E109" t="str">
        <f>_xlfn.CONCAT(Cours_statut[[#This Row],[Code MEQ]],"-",Cours_statut[[#This Row],[Code d''option]],"-0",Cours_statut[[#This Row],[Version du cours]])</f>
        <v>842-WI7-01-53-01</v>
      </c>
      <c r="F109">
        <v>0</v>
      </c>
      <c r="G109">
        <v>0</v>
      </c>
      <c r="H109" s="2">
        <v>40779</v>
      </c>
      <c r="I109" t="s">
        <v>960</v>
      </c>
      <c r="J109">
        <v>3</v>
      </c>
      <c r="K109" t="e">
        <f>VLOOKUP(Cours_statut[[#This Row],[CodeCours]],Tableau1[[Code de Cours Complet]:[Évaluations]],5,0)</f>
        <v>#N/A</v>
      </c>
      <c r="L109" s="2">
        <v>44739</v>
      </c>
      <c r="M109" t="s">
        <v>3341</v>
      </c>
      <c r="N109" t="s">
        <v>344</v>
      </c>
    </row>
    <row r="110" spans="1:14" hidden="1" x14ac:dyDescent="0.25">
      <c r="A110" t="s">
        <v>3569</v>
      </c>
      <c r="B110" t="s">
        <v>3570</v>
      </c>
      <c r="C110">
        <v>53</v>
      </c>
      <c r="D110">
        <v>1</v>
      </c>
      <c r="E110" t="str">
        <f>_xlfn.CONCAT(Cours_statut[[#This Row],[Code MEQ]],"-",Cours_statut[[#This Row],[Code d''option]],"-0",Cours_statut[[#This Row],[Version du cours]])</f>
        <v>842-WI7-02-53-01</v>
      </c>
      <c r="F110">
        <v>0</v>
      </c>
      <c r="G110">
        <v>0</v>
      </c>
      <c r="H110" s="2">
        <v>40779</v>
      </c>
      <c r="I110" t="s">
        <v>960</v>
      </c>
      <c r="J110">
        <v>3</v>
      </c>
      <c r="K110" t="e">
        <f>VLOOKUP(Cours_statut[[#This Row],[CodeCours]],Tableau1[[Code de Cours Complet]:[Évaluations]],5,0)</f>
        <v>#N/A</v>
      </c>
      <c r="L110" s="2">
        <v>44739</v>
      </c>
      <c r="M110" t="s">
        <v>3341</v>
      </c>
      <c r="N110" t="s">
        <v>344</v>
      </c>
    </row>
    <row r="111" spans="1:14" hidden="1" x14ac:dyDescent="0.25">
      <c r="A111" t="s">
        <v>3571</v>
      </c>
      <c r="B111" t="s">
        <v>3572</v>
      </c>
      <c r="C111">
        <v>53</v>
      </c>
      <c r="D111">
        <v>1</v>
      </c>
      <c r="E111" t="str">
        <f>_xlfn.CONCAT(Cours_statut[[#This Row],[Code MEQ]],"-",Cours_statut[[#This Row],[Code d''option]],"-0",Cours_statut[[#This Row],[Version du cours]])</f>
        <v>842-WI7-03-53-01</v>
      </c>
      <c r="F111">
        <v>0</v>
      </c>
      <c r="G111">
        <v>0</v>
      </c>
      <c r="H111" s="2">
        <v>40779</v>
      </c>
      <c r="I111" t="s">
        <v>960</v>
      </c>
      <c r="J111">
        <v>3</v>
      </c>
      <c r="K111" t="e">
        <f>VLOOKUP(Cours_statut[[#This Row],[CodeCours]],Tableau1[[Code de Cours Complet]:[Évaluations]],5,0)</f>
        <v>#N/A</v>
      </c>
      <c r="L111" s="2">
        <v>44739</v>
      </c>
      <c r="M111" t="s">
        <v>3341</v>
      </c>
      <c r="N111" t="s">
        <v>344</v>
      </c>
    </row>
    <row r="112" spans="1:14" hidden="1" x14ac:dyDescent="0.25">
      <c r="A112" t="s">
        <v>3612</v>
      </c>
      <c r="B112" t="s">
        <v>3613</v>
      </c>
      <c r="C112">
        <v>53</v>
      </c>
      <c r="D112">
        <v>1</v>
      </c>
      <c r="E112" t="str">
        <f>_xlfn.CONCAT(Cours_statut[[#This Row],[Code MEQ]],"-",Cours_statut[[#This Row],[Code d''option]],"-0",Cours_statut[[#This Row],[Version du cours]])</f>
        <v>842-WOR-31-53-01</v>
      </c>
      <c r="F112">
        <v>0</v>
      </c>
      <c r="G112">
        <v>0</v>
      </c>
      <c r="H112" s="2">
        <v>38896</v>
      </c>
      <c r="I112" t="s">
        <v>960</v>
      </c>
      <c r="J112">
        <v>3</v>
      </c>
      <c r="K112" t="e">
        <f>VLOOKUP(Cours_statut[[#This Row],[CodeCours]],Tableau1[[Code de Cours Complet]:[Évaluations]],5,0)</f>
        <v>#N/A</v>
      </c>
      <c r="L112" s="2">
        <v>44739</v>
      </c>
      <c r="M112" t="s">
        <v>3341</v>
      </c>
      <c r="N112" t="s">
        <v>344</v>
      </c>
    </row>
    <row r="113" spans="1:14" hidden="1" x14ac:dyDescent="0.25">
      <c r="A113" t="s">
        <v>3614</v>
      </c>
      <c r="B113" t="s">
        <v>3615</v>
      </c>
      <c r="C113">
        <v>53</v>
      </c>
      <c r="D113">
        <v>1</v>
      </c>
      <c r="E113" t="str">
        <f>_xlfn.CONCAT(Cours_statut[[#This Row],[Code MEQ]],"-",Cours_statut[[#This Row],[Code d''option]],"-0",Cours_statut[[#This Row],[Version du cours]])</f>
        <v>842-WOR-32-53-01</v>
      </c>
      <c r="F113">
        <v>0</v>
      </c>
      <c r="G113">
        <v>0</v>
      </c>
      <c r="H113" s="2">
        <v>38896</v>
      </c>
      <c r="I113" t="s">
        <v>960</v>
      </c>
      <c r="J113">
        <v>3</v>
      </c>
      <c r="K113" t="e">
        <f>VLOOKUP(Cours_statut[[#This Row],[CodeCours]],Tableau1[[Code de Cours Complet]:[Évaluations]],5,0)</f>
        <v>#N/A</v>
      </c>
      <c r="L113" s="2">
        <v>44739</v>
      </c>
      <c r="M113" t="s">
        <v>3341</v>
      </c>
      <c r="N113" t="s">
        <v>344</v>
      </c>
    </row>
    <row r="114" spans="1:14" hidden="1" x14ac:dyDescent="0.25">
      <c r="A114" t="s">
        <v>3616</v>
      </c>
      <c r="B114" t="s">
        <v>3617</v>
      </c>
      <c r="C114">
        <v>53</v>
      </c>
      <c r="D114">
        <v>1</v>
      </c>
      <c r="E114" t="str">
        <f>_xlfn.CONCAT(Cours_statut[[#This Row],[Code MEQ]],"-",Cours_statut[[#This Row],[Code d''option]],"-0",Cours_statut[[#This Row],[Version du cours]])</f>
        <v>842-WOR-33-53-01</v>
      </c>
      <c r="F114">
        <v>0</v>
      </c>
      <c r="G114">
        <v>0</v>
      </c>
      <c r="H114" s="2">
        <v>38896</v>
      </c>
      <c r="I114" t="s">
        <v>960</v>
      </c>
      <c r="J114">
        <v>3</v>
      </c>
      <c r="K114" t="e">
        <f>VLOOKUP(Cours_statut[[#This Row],[CodeCours]],Tableau1[[Code de Cours Complet]:[Évaluations]],5,0)</f>
        <v>#N/A</v>
      </c>
      <c r="L114" s="2">
        <v>44739</v>
      </c>
      <c r="M114" t="s">
        <v>3341</v>
      </c>
      <c r="N114" t="s">
        <v>344</v>
      </c>
    </row>
    <row r="115" spans="1:14" hidden="1" x14ac:dyDescent="0.25">
      <c r="A115" t="s">
        <v>3618</v>
      </c>
      <c r="B115" t="s">
        <v>3619</v>
      </c>
      <c r="C115">
        <v>53</v>
      </c>
      <c r="D115">
        <v>1</v>
      </c>
      <c r="E115" t="str">
        <f>_xlfn.CONCAT(Cours_statut[[#This Row],[Code MEQ]],"-",Cours_statut[[#This Row],[Code d''option]],"-0",Cours_statut[[#This Row],[Version du cours]])</f>
        <v>842-WOR-34-53-01</v>
      </c>
      <c r="F115">
        <v>0</v>
      </c>
      <c r="G115">
        <v>0</v>
      </c>
      <c r="H115" s="2">
        <v>38896</v>
      </c>
      <c r="I115" t="s">
        <v>960</v>
      </c>
      <c r="J115">
        <v>3</v>
      </c>
      <c r="K115" t="e">
        <f>VLOOKUP(Cours_statut[[#This Row],[CodeCours]],Tableau1[[Code de Cours Complet]:[Évaluations]],5,0)</f>
        <v>#N/A</v>
      </c>
      <c r="L115" s="2">
        <v>44739</v>
      </c>
      <c r="M115" t="s">
        <v>3341</v>
      </c>
      <c r="N115" t="s">
        <v>344</v>
      </c>
    </row>
    <row r="116" spans="1:14" hidden="1" x14ac:dyDescent="0.25">
      <c r="A116" t="s">
        <v>3620</v>
      </c>
      <c r="B116" t="s">
        <v>3621</v>
      </c>
      <c r="C116">
        <v>53</v>
      </c>
      <c r="D116">
        <v>1</v>
      </c>
      <c r="E116" t="str">
        <f>_xlfn.CONCAT(Cours_statut[[#This Row],[Code MEQ]],"-",Cours_statut[[#This Row],[Code d''option]],"-0",Cours_statut[[#This Row],[Version du cours]])</f>
        <v>842-WOR-35-53-01</v>
      </c>
      <c r="F116">
        <v>0</v>
      </c>
      <c r="G116">
        <v>0</v>
      </c>
      <c r="H116" s="2">
        <v>38896</v>
      </c>
      <c r="I116" t="s">
        <v>960</v>
      </c>
      <c r="J116">
        <v>3</v>
      </c>
      <c r="K116" t="e">
        <f>VLOOKUP(Cours_statut[[#This Row],[CodeCours]],Tableau1[[Code de Cours Complet]:[Évaluations]],5,0)</f>
        <v>#N/A</v>
      </c>
      <c r="L116" s="2">
        <v>44739</v>
      </c>
      <c r="M116" t="s">
        <v>3341</v>
      </c>
      <c r="N116" t="s">
        <v>344</v>
      </c>
    </row>
    <row r="117" spans="1:14" hidden="1" x14ac:dyDescent="0.25">
      <c r="A117" t="s">
        <v>3622</v>
      </c>
      <c r="B117" t="s">
        <v>3623</v>
      </c>
      <c r="C117">
        <v>53</v>
      </c>
      <c r="D117">
        <v>1</v>
      </c>
      <c r="E117" t="str">
        <f>_xlfn.CONCAT(Cours_statut[[#This Row],[Code MEQ]],"-",Cours_statut[[#This Row],[Code d''option]],"-0",Cours_statut[[#This Row],[Version du cours]])</f>
        <v>842-WOR-36-53-01</v>
      </c>
      <c r="F117">
        <v>0</v>
      </c>
      <c r="G117">
        <v>0</v>
      </c>
      <c r="H117" s="2">
        <v>38896</v>
      </c>
      <c r="I117" t="s">
        <v>960</v>
      </c>
      <c r="J117">
        <v>3</v>
      </c>
      <c r="K117" t="e">
        <f>VLOOKUP(Cours_statut[[#This Row],[CodeCours]],Tableau1[[Code de Cours Complet]:[Évaluations]],5,0)</f>
        <v>#N/A</v>
      </c>
      <c r="L117" s="2">
        <v>44739</v>
      </c>
      <c r="M117" t="s">
        <v>3341</v>
      </c>
      <c r="N117" t="s">
        <v>344</v>
      </c>
    </row>
    <row r="118" spans="1:14" hidden="1" x14ac:dyDescent="0.25">
      <c r="A118" t="s">
        <v>3624</v>
      </c>
      <c r="B118" t="s">
        <v>3625</v>
      </c>
      <c r="C118">
        <v>53</v>
      </c>
      <c r="D118">
        <v>1</v>
      </c>
      <c r="E118" t="str">
        <f>_xlfn.CONCAT(Cours_statut[[#This Row],[Code MEQ]],"-",Cours_statut[[#This Row],[Code d''option]],"-0",Cours_statut[[#This Row],[Version du cours]])</f>
        <v>842-WOR-37-53-01</v>
      </c>
      <c r="F118">
        <v>0</v>
      </c>
      <c r="G118">
        <v>0</v>
      </c>
      <c r="H118" s="2">
        <v>39758</v>
      </c>
      <c r="I118" t="s">
        <v>960</v>
      </c>
      <c r="J118">
        <v>3</v>
      </c>
      <c r="K118" t="e">
        <f>VLOOKUP(Cours_statut[[#This Row],[CodeCours]],Tableau1[[Code de Cours Complet]:[Évaluations]],5,0)</f>
        <v>#N/A</v>
      </c>
      <c r="L118" s="2">
        <v>44739</v>
      </c>
      <c r="M118" t="s">
        <v>3341</v>
      </c>
      <c r="N118" t="s">
        <v>344</v>
      </c>
    </row>
    <row r="119" spans="1:14" hidden="1" x14ac:dyDescent="0.25">
      <c r="A119" t="s">
        <v>3626</v>
      </c>
      <c r="B119" t="s">
        <v>3627</v>
      </c>
      <c r="C119">
        <v>53</v>
      </c>
      <c r="D119">
        <v>1</v>
      </c>
      <c r="E119" t="str">
        <f>_xlfn.CONCAT(Cours_statut[[#This Row],[Code MEQ]],"-",Cours_statut[[#This Row],[Code d''option]],"-0",Cours_statut[[#This Row],[Version du cours]])</f>
        <v>842-WOR-38-53-01</v>
      </c>
      <c r="F119">
        <v>0</v>
      </c>
      <c r="G119">
        <v>0</v>
      </c>
      <c r="H119" s="2">
        <v>39825</v>
      </c>
      <c r="I119" t="s">
        <v>960</v>
      </c>
      <c r="J119">
        <v>3</v>
      </c>
      <c r="K119" t="e">
        <f>VLOOKUP(Cours_statut[[#This Row],[CodeCours]],Tableau1[[Code de Cours Complet]:[Évaluations]],5,0)</f>
        <v>#N/A</v>
      </c>
      <c r="L119" s="2">
        <v>44739</v>
      </c>
      <c r="M119" t="s">
        <v>3341</v>
      </c>
      <c r="N119" t="s">
        <v>344</v>
      </c>
    </row>
    <row r="120" spans="1:14" hidden="1" x14ac:dyDescent="0.25">
      <c r="A120" t="s">
        <v>3628</v>
      </c>
      <c r="B120" t="s">
        <v>3629</v>
      </c>
      <c r="C120">
        <v>53</v>
      </c>
      <c r="D120">
        <v>1</v>
      </c>
      <c r="E120" t="str">
        <f>_xlfn.CONCAT(Cours_statut[[#This Row],[Code MEQ]],"-",Cours_statut[[#This Row],[Code d''option]],"-0",Cours_statut[[#This Row],[Version du cours]])</f>
        <v>842-WOR-39-53-01</v>
      </c>
      <c r="F120">
        <v>0</v>
      </c>
      <c r="G120">
        <v>0</v>
      </c>
      <c r="H120" s="2">
        <v>39898</v>
      </c>
      <c r="I120" t="s">
        <v>960</v>
      </c>
      <c r="J120">
        <v>3</v>
      </c>
      <c r="K120" t="e">
        <f>VLOOKUP(Cours_statut[[#This Row],[CodeCours]],Tableau1[[Code de Cours Complet]:[Évaluations]],5,0)</f>
        <v>#N/A</v>
      </c>
      <c r="L120" s="2">
        <v>44739</v>
      </c>
      <c r="M120" t="s">
        <v>3341</v>
      </c>
      <c r="N120" t="s">
        <v>344</v>
      </c>
    </row>
    <row r="121" spans="1:14" hidden="1" x14ac:dyDescent="0.25">
      <c r="A121" t="s">
        <v>3630</v>
      </c>
      <c r="B121" t="s">
        <v>3631</v>
      </c>
      <c r="C121">
        <v>53</v>
      </c>
      <c r="D121">
        <v>1</v>
      </c>
      <c r="E121" t="str">
        <f>_xlfn.CONCAT(Cours_statut[[#This Row],[Code MEQ]],"-",Cours_statut[[#This Row],[Code d''option]],"-0",Cours_statut[[#This Row],[Version du cours]])</f>
        <v>842-WOR-40-53-01</v>
      </c>
      <c r="F121">
        <v>0</v>
      </c>
      <c r="G121">
        <v>0</v>
      </c>
      <c r="H121" s="2">
        <v>39898</v>
      </c>
      <c r="I121" t="s">
        <v>960</v>
      </c>
      <c r="J121">
        <v>3</v>
      </c>
      <c r="K121" t="e">
        <f>VLOOKUP(Cours_statut[[#This Row],[CodeCours]],Tableau1[[Code de Cours Complet]:[Évaluations]],5,0)</f>
        <v>#N/A</v>
      </c>
      <c r="L121" s="2">
        <v>44739</v>
      </c>
      <c r="M121" t="s">
        <v>3341</v>
      </c>
      <c r="N121" t="s">
        <v>344</v>
      </c>
    </row>
    <row r="122" spans="1:14" hidden="1" x14ac:dyDescent="0.25">
      <c r="A122" t="s">
        <v>3632</v>
      </c>
      <c r="B122" t="s">
        <v>3633</v>
      </c>
      <c r="C122">
        <v>53</v>
      </c>
      <c r="D122">
        <v>1</v>
      </c>
      <c r="E122" t="str">
        <f>_xlfn.CONCAT(Cours_statut[[#This Row],[Code MEQ]],"-",Cours_statut[[#This Row],[Code d''option]],"-0",Cours_statut[[#This Row],[Version du cours]])</f>
        <v>842-WOR-41-53-01</v>
      </c>
      <c r="F122">
        <v>0</v>
      </c>
      <c r="G122">
        <v>0</v>
      </c>
      <c r="H122" s="2">
        <v>39898</v>
      </c>
      <c r="I122" t="s">
        <v>960</v>
      </c>
      <c r="J122">
        <v>3</v>
      </c>
      <c r="K122" t="e">
        <f>VLOOKUP(Cours_statut[[#This Row],[CodeCours]],Tableau1[[Code de Cours Complet]:[Évaluations]],5,0)</f>
        <v>#N/A</v>
      </c>
      <c r="L122" s="2">
        <v>44739</v>
      </c>
      <c r="M122" t="s">
        <v>3341</v>
      </c>
      <c r="N122" t="s">
        <v>344</v>
      </c>
    </row>
    <row r="123" spans="1:14" hidden="1" x14ac:dyDescent="0.25">
      <c r="A123" t="s">
        <v>3634</v>
      </c>
      <c r="B123" t="s">
        <v>3635</v>
      </c>
      <c r="C123">
        <v>53</v>
      </c>
      <c r="D123">
        <v>1</v>
      </c>
      <c r="E123" t="str">
        <f>_xlfn.CONCAT(Cours_statut[[#This Row],[Code MEQ]],"-",Cours_statut[[#This Row],[Code d''option]],"-0",Cours_statut[[#This Row],[Version du cours]])</f>
        <v>842-WOR-42-53-01</v>
      </c>
      <c r="F123">
        <v>0</v>
      </c>
      <c r="G123">
        <v>0</v>
      </c>
      <c r="H123" s="2">
        <v>39898</v>
      </c>
      <c r="I123" t="s">
        <v>960</v>
      </c>
      <c r="J123">
        <v>3</v>
      </c>
      <c r="K123" t="e">
        <f>VLOOKUP(Cours_statut[[#This Row],[CodeCours]],Tableau1[[Code de Cours Complet]:[Évaluations]],5,0)</f>
        <v>#N/A</v>
      </c>
      <c r="L123" s="2">
        <v>44739</v>
      </c>
      <c r="M123" t="s">
        <v>3341</v>
      </c>
      <c r="N123" t="s">
        <v>344</v>
      </c>
    </row>
    <row r="124" spans="1:14" hidden="1" x14ac:dyDescent="0.25">
      <c r="A124" t="s">
        <v>3636</v>
      </c>
      <c r="B124" t="s">
        <v>3637</v>
      </c>
      <c r="C124">
        <v>53</v>
      </c>
      <c r="D124">
        <v>1</v>
      </c>
      <c r="E124" t="str">
        <f>_xlfn.CONCAT(Cours_statut[[#This Row],[Code MEQ]],"-",Cours_statut[[#This Row],[Code d''option]],"-0",Cours_statut[[#This Row],[Version du cours]])</f>
        <v>842-WOR-43-53-01</v>
      </c>
      <c r="F124">
        <v>0</v>
      </c>
      <c r="G124">
        <v>0</v>
      </c>
      <c r="H124" s="2">
        <v>41206</v>
      </c>
      <c r="I124" t="s">
        <v>960</v>
      </c>
      <c r="J124">
        <v>3</v>
      </c>
      <c r="K124" t="e">
        <f>VLOOKUP(Cours_statut[[#This Row],[CodeCours]],Tableau1[[Code de Cours Complet]:[Évaluations]],5,0)</f>
        <v>#N/A</v>
      </c>
      <c r="L124" s="2">
        <v>44739</v>
      </c>
      <c r="M124" t="s">
        <v>3341</v>
      </c>
      <c r="N124" t="s">
        <v>344</v>
      </c>
    </row>
    <row r="125" spans="1:14" hidden="1" x14ac:dyDescent="0.25">
      <c r="A125" t="s">
        <v>3638</v>
      </c>
      <c r="B125" t="s">
        <v>3639</v>
      </c>
      <c r="C125">
        <v>53</v>
      </c>
      <c r="D125">
        <v>1</v>
      </c>
      <c r="E125" t="str">
        <f>_xlfn.CONCAT(Cours_statut[[#This Row],[Code MEQ]],"-",Cours_statut[[#This Row],[Code d''option]],"-0",Cours_statut[[#This Row],[Version du cours]])</f>
        <v>842-WOR-44-53-01</v>
      </c>
      <c r="F125">
        <v>0</v>
      </c>
      <c r="G125">
        <v>0</v>
      </c>
      <c r="H125" s="2">
        <v>41206</v>
      </c>
      <c r="I125" t="s">
        <v>960</v>
      </c>
      <c r="J125">
        <v>3</v>
      </c>
      <c r="K125" t="e">
        <f>VLOOKUP(Cours_statut[[#This Row],[CodeCours]],Tableau1[[Code de Cours Complet]:[Évaluations]],5,0)</f>
        <v>#N/A</v>
      </c>
      <c r="L125" s="2">
        <v>44739</v>
      </c>
      <c r="M125" t="s">
        <v>3341</v>
      </c>
      <c r="N125" t="s">
        <v>344</v>
      </c>
    </row>
    <row r="126" spans="1:14" hidden="1" x14ac:dyDescent="0.25">
      <c r="A126" t="s">
        <v>3640</v>
      </c>
      <c r="B126" t="s">
        <v>3641</v>
      </c>
      <c r="C126">
        <v>53</v>
      </c>
      <c r="D126">
        <v>1</v>
      </c>
      <c r="E126" t="str">
        <f>_xlfn.CONCAT(Cours_statut[[#This Row],[Code MEQ]],"-",Cours_statut[[#This Row],[Code d''option]],"-0",Cours_statut[[#This Row],[Version du cours]])</f>
        <v>842-WOR-45-53-01</v>
      </c>
      <c r="F126">
        <v>0</v>
      </c>
      <c r="G126">
        <v>0</v>
      </c>
      <c r="H126" s="2">
        <v>41206</v>
      </c>
      <c r="I126" t="s">
        <v>960</v>
      </c>
      <c r="J126">
        <v>3</v>
      </c>
      <c r="K126" t="e">
        <f>VLOOKUP(Cours_statut[[#This Row],[CodeCours]],Tableau1[[Code de Cours Complet]:[Évaluations]],5,0)</f>
        <v>#N/A</v>
      </c>
      <c r="L126" s="2">
        <v>44739</v>
      </c>
      <c r="M126" t="s">
        <v>3341</v>
      </c>
      <c r="N126" t="s">
        <v>344</v>
      </c>
    </row>
    <row r="127" spans="1:14" hidden="1" x14ac:dyDescent="0.25">
      <c r="A127" t="s">
        <v>3642</v>
      </c>
      <c r="B127" t="s">
        <v>3643</v>
      </c>
      <c r="C127">
        <v>53</v>
      </c>
      <c r="D127">
        <v>1</v>
      </c>
      <c r="E127" t="str">
        <f>_xlfn.CONCAT(Cours_statut[[#This Row],[Code MEQ]],"-",Cours_statut[[#This Row],[Code d''option]],"-0",Cours_statut[[#This Row],[Version du cours]])</f>
        <v>842-WOR-46-53-01</v>
      </c>
      <c r="F127">
        <v>0</v>
      </c>
      <c r="G127">
        <v>0</v>
      </c>
      <c r="H127" s="2">
        <v>41206</v>
      </c>
      <c r="I127" t="s">
        <v>960</v>
      </c>
      <c r="J127">
        <v>3</v>
      </c>
      <c r="K127" t="e">
        <f>VLOOKUP(Cours_statut[[#This Row],[CodeCours]],Tableau1[[Code de Cours Complet]:[Évaluations]],5,0)</f>
        <v>#N/A</v>
      </c>
      <c r="L127" s="2">
        <v>44739</v>
      </c>
      <c r="M127" t="s">
        <v>3341</v>
      </c>
      <c r="N127" t="s">
        <v>344</v>
      </c>
    </row>
    <row r="128" spans="1:14" hidden="1" x14ac:dyDescent="0.25">
      <c r="A128" t="s">
        <v>3644</v>
      </c>
      <c r="B128" t="s">
        <v>3645</v>
      </c>
      <c r="C128">
        <v>53</v>
      </c>
      <c r="D128">
        <v>1</v>
      </c>
      <c r="E128" t="str">
        <f>_xlfn.CONCAT(Cours_statut[[#This Row],[Code MEQ]],"-",Cours_statut[[#This Row],[Code d''option]],"-0",Cours_statut[[#This Row],[Version du cours]])</f>
        <v>842-WOR-47-53-01</v>
      </c>
      <c r="F128">
        <v>0</v>
      </c>
      <c r="G128">
        <v>0</v>
      </c>
      <c r="H128" s="2">
        <v>41206</v>
      </c>
      <c r="I128" t="s">
        <v>960</v>
      </c>
      <c r="J128">
        <v>3</v>
      </c>
      <c r="K128" t="e">
        <f>VLOOKUP(Cours_statut[[#This Row],[CodeCours]],Tableau1[[Code de Cours Complet]:[Évaluations]],5,0)</f>
        <v>#N/A</v>
      </c>
      <c r="L128" s="2">
        <v>44739</v>
      </c>
      <c r="M128" t="s">
        <v>3341</v>
      </c>
      <c r="N128" t="s">
        <v>344</v>
      </c>
    </row>
    <row r="129" spans="1:14" hidden="1" x14ac:dyDescent="0.25">
      <c r="A129" t="s">
        <v>3646</v>
      </c>
      <c r="B129" t="s">
        <v>3647</v>
      </c>
      <c r="C129">
        <v>53</v>
      </c>
      <c r="D129">
        <v>1</v>
      </c>
      <c r="E129" t="str">
        <f>_xlfn.CONCAT(Cours_statut[[#This Row],[Code MEQ]],"-",Cours_statut[[#This Row],[Code d''option]],"-0",Cours_statut[[#This Row],[Version du cours]])</f>
        <v>842-WOR-48-53-01</v>
      </c>
      <c r="F129">
        <v>0</v>
      </c>
      <c r="G129">
        <v>0</v>
      </c>
      <c r="H129" s="2">
        <v>41206</v>
      </c>
      <c r="I129" t="s">
        <v>960</v>
      </c>
      <c r="J129">
        <v>3</v>
      </c>
      <c r="K129" t="e">
        <f>VLOOKUP(Cours_statut[[#This Row],[CodeCours]],Tableau1[[Code de Cours Complet]:[Évaluations]],5,0)</f>
        <v>#N/A</v>
      </c>
      <c r="L129" s="2">
        <v>44739</v>
      </c>
      <c r="M129" t="s">
        <v>3341</v>
      </c>
      <c r="N129" t="s">
        <v>344</v>
      </c>
    </row>
    <row r="130" spans="1:14" hidden="1" x14ac:dyDescent="0.25">
      <c r="A130" t="s">
        <v>3648</v>
      </c>
      <c r="B130" t="s">
        <v>3649</v>
      </c>
      <c r="C130">
        <v>53</v>
      </c>
      <c r="D130">
        <v>1</v>
      </c>
      <c r="E130" t="str">
        <f>_xlfn.CONCAT(Cours_statut[[#This Row],[Code MEQ]],"-",Cours_statut[[#This Row],[Code d''option]],"-0",Cours_statut[[#This Row],[Version du cours]])</f>
        <v>842-WXP-01-53-01</v>
      </c>
      <c r="F130">
        <v>0</v>
      </c>
      <c r="G130">
        <v>0</v>
      </c>
      <c r="H130" s="2">
        <v>37910</v>
      </c>
      <c r="I130" t="s">
        <v>960</v>
      </c>
      <c r="J130">
        <v>3</v>
      </c>
      <c r="K130" t="e">
        <f>VLOOKUP(Cours_statut[[#This Row],[CodeCours]],Tableau1[[Code de Cours Complet]:[Évaluations]],5,0)</f>
        <v>#N/A</v>
      </c>
      <c r="L130" s="2">
        <v>44739</v>
      </c>
      <c r="M130" t="s">
        <v>3341</v>
      </c>
      <c r="N130" t="s">
        <v>344</v>
      </c>
    </row>
    <row r="131" spans="1:14" hidden="1" x14ac:dyDescent="0.25">
      <c r="A131" t="s">
        <v>3650</v>
      </c>
      <c r="B131" t="s">
        <v>3651</v>
      </c>
      <c r="C131">
        <v>53</v>
      </c>
      <c r="D131">
        <v>1</v>
      </c>
      <c r="E131" t="str">
        <f>_xlfn.CONCAT(Cours_statut[[#This Row],[Code MEQ]],"-",Cours_statut[[#This Row],[Code d''option]],"-0",Cours_statut[[#This Row],[Version du cours]])</f>
        <v>842-WXP-02-53-01</v>
      </c>
      <c r="F131">
        <v>0</v>
      </c>
      <c r="G131">
        <v>0</v>
      </c>
      <c r="H131" s="2">
        <v>37910</v>
      </c>
      <c r="I131" t="s">
        <v>960</v>
      </c>
      <c r="J131">
        <v>3</v>
      </c>
      <c r="K131" t="e">
        <f>VLOOKUP(Cours_statut[[#This Row],[CodeCours]],Tableau1[[Code de Cours Complet]:[Évaluations]],5,0)</f>
        <v>#N/A</v>
      </c>
      <c r="L131" s="2">
        <v>44739</v>
      </c>
      <c r="M131" t="s">
        <v>3341</v>
      </c>
      <c r="N131" t="s">
        <v>344</v>
      </c>
    </row>
    <row r="132" spans="1:14" hidden="1" x14ac:dyDescent="0.25">
      <c r="A132" t="s">
        <v>3652</v>
      </c>
      <c r="B132" t="s">
        <v>3653</v>
      </c>
      <c r="C132">
        <v>53</v>
      </c>
      <c r="D132">
        <v>1</v>
      </c>
      <c r="E132" t="str">
        <f>_xlfn.CONCAT(Cours_statut[[#This Row],[Code MEQ]],"-",Cours_statut[[#This Row],[Code d''option]],"-0",Cours_statut[[#This Row],[Version du cours]])</f>
        <v>842-WXP-03-53-01</v>
      </c>
      <c r="F132">
        <v>0</v>
      </c>
      <c r="G132">
        <v>0</v>
      </c>
      <c r="H132" s="2">
        <v>37910</v>
      </c>
      <c r="I132" t="s">
        <v>960</v>
      </c>
      <c r="J132">
        <v>3</v>
      </c>
      <c r="K132" t="e">
        <f>VLOOKUP(Cours_statut[[#This Row],[CodeCours]],Tableau1[[Code de Cours Complet]:[Évaluations]],5,0)</f>
        <v>#N/A</v>
      </c>
      <c r="L132" s="2">
        <v>44739</v>
      </c>
      <c r="M132" t="s">
        <v>3341</v>
      </c>
      <c r="N132" t="s">
        <v>344</v>
      </c>
    </row>
    <row r="133" spans="1:14" hidden="1" x14ac:dyDescent="0.25">
      <c r="A133" t="s">
        <v>3656</v>
      </c>
      <c r="B133" t="s">
        <v>3657</v>
      </c>
      <c r="C133">
        <v>53</v>
      </c>
      <c r="D133">
        <v>1</v>
      </c>
      <c r="E133" t="str">
        <f>_xlfn.CONCAT(Cours_statut[[#This Row],[Code MEQ]],"-",Cours_statut[[#This Row],[Code d''option]],"-0",Cours_statut[[#This Row],[Version du cours]])</f>
        <v>843-ACC-02-53-01</v>
      </c>
      <c r="F133">
        <v>0</v>
      </c>
      <c r="G133">
        <v>0</v>
      </c>
      <c r="H133" s="2">
        <v>38896</v>
      </c>
      <c r="I133" t="s">
        <v>960</v>
      </c>
      <c r="J133">
        <v>3</v>
      </c>
      <c r="K133" t="e">
        <f>VLOOKUP(Cours_statut[[#This Row],[CodeCours]],Tableau1[[Code de Cours Complet]:[Évaluations]],5,0)</f>
        <v>#N/A</v>
      </c>
      <c r="L133" s="2">
        <v>44739</v>
      </c>
      <c r="M133" t="s">
        <v>3341</v>
      </c>
      <c r="N133" t="s">
        <v>344</v>
      </c>
    </row>
    <row r="134" spans="1:14" hidden="1" x14ac:dyDescent="0.25">
      <c r="A134" t="s">
        <v>3658</v>
      </c>
      <c r="B134" t="s">
        <v>3659</v>
      </c>
      <c r="C134">
        <v>53</v>
      </c>
      <c r="D134">
        <v>1</v>
      </c>
      <c r="E134" t="str">
        <f>_xlfn.CONCAT(Cours_statut[[#This Row],[Code MEQ]],"-",Cours_statut[[#This Row],[Code d''option]],"-0",Cours_statut[[#This Row],[Version du cours]])</f>
        <v>843-ACC-03-53-01</v>
      </c>
      <c r="F134">
        <v>0</v>
      </c>
      <c r="G134">
        <v>0</v>
      </c>
      <c r="H134" s="2">
        <v>38896</v>
      </c>
      <c r="I134" t="s">
        <v>960</v>
      </c>
      <c r="J134">
        <v>3</v>
      </c>
      <c r="K134" t="e">
        <f>VLOOKUP(Cours_statut[[#This Row],[CodeCours]],Tableau1[[Code de Cours Complet]:[Évaluations]],5,0)</f>
        <v>#N/A</v>
      </c>
      <c r="L134" s="2">
        <v>44739</v>
      </c>
      <c r="M134" t="s">
        <v>3341</v>
      </c>
      <c r="N134" t="s">
        <v>344</v>
      </c>
    </row>
    <row r="135" spans="1:14" hidden="1" x14ac:dyDescent="0.25">
      <c r="A135" t="s">
        <v>3660</v>
      </c>
      <c r="B135" t="s">
        <v>3661</v>
      </c>
      <c r="C135">
        <v>53</v>
      </c>
      <c r="D135">
        <v>1</v>
      </c>
      <c r="E135" t="str">
        <f>_xlfn.CONCAT(Cours_statut[[#This Row],[Code MEQ]],"-",Cours_statut[[#This Row],[Code d''option]],"-0",Cours_statut[[#This Row],[Version du cours]])</f>
        <v>843-EXC-01-53-01</v>
      </c>
      <c r="F135">
        <v>0</v>
      </c>
      <c r="G135">
        <v>0</v>
      </c>
      <c r="H135" s="2">
        <v>38896</v>
      </c>
      <c r="I135" t="s">
        <v>960</v>
      </c>
      <c r="J135">
        <v>3</v>
      </c>
      <c r="K135" t="e">
        <f>VLOOKUP(Cours_statut[[#This Row],[CodeCours]],Tableau1[[Code de Cours Complet]:[Évaluations]],5,0)</f>
        <v>#N/A</v>
      </c>
      <c r="L135" s="2">
        <v>44739</v>
      </c>
      <c r="M135" t="s">
        <v>3341</v>
      </c>
      <c r="N135" t="s">
        <v>344</v>
      </c>
    </row>
    <row r="136" spans="1:14" hidden="1" x14ac:dyDescent="0.25">
      <c r="A136" t="s">
        <v>3662</v>
      </c>
      <c r="B136" t="s">
        <v>3663</v>
      </c>
      <c r="C136">
        <v>53</v>
      </c>
      <c r="D136">
        <v>1</v>
      </c>
      <c r="E136" t="str">
        <f>_xlfn.CONCAT(Cours_statut[[#This Row],[Code MEQ]],"-",Cours_statut[[#This Row],[Code d''option]],"-0",Cours_statut[[#This Row],[Version du cours]])</f>
        <v>843-EXC-02-53-01</v>
      </c>
      <c r="F136">
        <v>0</v>
      </c>
      <c r="G136">
        <v>0</v>
      </c>
      <c r="H136" s="2">
        <v>38896</v>
      </c>
      <c r="I136" t="s">
        <v>960</v>
      </c>
      <c r="J136">
        <v>3</v>
      </c>
      <c r="K136" t="e">
        <f>VLOOKUP(Cours_statut[[#This Row],[CodeCours]],Tableau1[[Code de Cours Complet]:[Évaluations]],5,0)</f>
        <v>#N/A</v>
      </c>
      <c r="L136" s="2">
        <v>44739</v>
      </c>
      <c r="M136" t="s">
        <v>3341</v>
      </c>
      <c r="N136" t="s">
        <v>344</v>
      </c>
    </row>
    <row r="137" spans="1:14" hidden="1" x14ac:dyDescent="0.25">
      <c r="A137" t="s">
        <v>3664</v>
      </c>
      <c r="B137" t="s">
        <v>3665</v>
      </c>
      <c r="C137">
        <v>53</v>
      </c>
      <c r="D137">
        <v>1</v>
      </c>
      <c r="E137" t="str">
        <f>_xlfn.CONCAT(Cours_statut[[#This Row],[Code MEQ]],"-",Cours_statut[[#This Row],[Code d''option]],"-0",Cours_statut[[#This Row],[Version du cours]])</f>
        <v>843-EXC-03-53-01</v>
      </c>
      <c r="F137">
        <v>0</v>
      </c>
      <c r="G137">
        <v>0</v>
      </c>
      <c r="H137" s="2">
        <v>38896</v>
      </c>
      <c r="I137" t="s">
        <v>960</v>
      </c>
      <c r="J137">
        <v>3</v>
      </c>
      <c r="K137" t="e">
        <f>VLOOKUP(Cours_statut[[#This Row],[CodeCours]],Tableau1[[Code de Cours Complet]:[Évaluations]],5,0)</f>
        <v>#N/A</v>
      </c>
      <c r="L137" s="2">
        <v>44739</v>
      </c>
      <c r="M137" t="s">
        <v>3341</v>
      </c>
      <c r="N137" t="s">
        <v>344</v>
      </c>
    </row>
    <row r="138" spans="1:14" hidden="1" x14ac:dyDescent="0.25">
      <c r="A138" t="s">
        <v>3666</v>
      </c>
      <c r="B138" t="s">
        <v>3667</v>
      </c>
      <c r="C138">
        <v>53</v>
      </c>
      <c r="D138">
        <v>1</v>
      </c>
      <c r="E138" t="str">
        <f>_xlfn.CONCAT(Cours_statut[[#This Row],[Code MEQ]],"-",Cours_statut[[#This Row],[Code d''option]],"-0",Cours_statut[[#This Row],[Version du cours]])</f>
        <v>843-EXC-21-53-01</v>
      </c>
      <c r="F138">
        <v>0</v>
      </c>
      <c r="G138">
        <v>0</v>
      </c>
      <c r="H138" s="2">
        <v>38896</v>
      </c>
      <c r="I138" t="s">
        <v>960</v>
      </c>
      <c r="J138">
        <v>3</v>
      </c>
      <c r="K138" t="e">
        <f>VLOOKUP(Cours_statut[[#This Row],[CodeCours]],Tableau1[[Code de Cours Complet]:[Évaluations]],5,0)</f>
        <v>#N/A</v>
      </c>
      <c r="L138" s="2">
        <v>44739</v>
      </c>
      <c r="M138" t="s">
        <v>3341</v>
      </c>
      <c r="N138" t="s">
        <v>344</v>
      </c>
    </row>
    <row r="139" spans="1:14" hidden="1" x14ac:dyDescent="0.25">
      <c r="A139" t="s">
        <v>3668</v>
      </c>
      <c r="B139" t="s">
        <v>3669</v>
      </c>
      <c r="C139">
        <v>53</v>
      </c>
      <c r="D139">
        <v>1</v>
      </c>
      <c r="E139" t="str">
        <f>_xlfn.CONCAT(Cours_statut[[#This Row],[Code MEQ]],"-",Cours_statut[[#This Row],[Code d''option]],"-0",Cours_statut[[#This Row],[Version du cours]])</f>
        <v>843-EXC-22-53-01</v>
      </c>
      <c r="F139">
        <v>0</v>
      </c>
      <c r="G139">
        <v>0</v>
      </c>
      <c r="H139" s="2">
        <v>38896</v>
      </c>
      <c r="I139" t="s">
        <v>960</v>
      </c>
      <c r="J139">
        <v>3</v>
      </c>
      <c r="K139" t="e">
        <f>VLOOKUP(Cours_statut[[#This Row],[CodeCours]],Tableau1[[Code de Cours Complet]:[Évaluations]],5,0)</f>
        <v>#N/A</v>
      </c>
      <c r="L139" s="2">
        <v>44739</v>
      </c>
      <c r="M139" t="s">
        <v>3341</v>
      </c>
      <c r="N139" t="s">
        <v>344</v>
      </c>
    </row>
    <row r="140" spans="1:14" hidden="1" x14ac:dyDescent="0.25">
      <c r="A140" t="s">
        <v>3670</v>
      </c>
      <c r="B140" t="s">
        <v>3671</v>
      </c>
      <c r="C140">
        <v>53</v>
      </c>
      <c r="D140">
        <v>1</v>
      </c>
      <c r="E140" t="str">
        <f>_xlfn.CONCAT(Cours_statut[[#This Row],[Code MEQ]],"-",Cours_statut[[#This Row],[Code d''option]],"-0",Cours_statut[[#This Row],[Version du cours]])</f>
        <v>843-EXC-23-53-01</v>
      </c>
      <c r="F140">
        <v>0</v>
      </c>
      <c r="G140">
        <v>0</v>
      </c>
      <c r="H140" s="2">
        <v>38896</v>
      </c>
      <c r="I140" t="s">
        <v>960</v>
      </c>
      <c r="J140">
        <v>3</v>
      </c>
      <c r="K140" t="e">
        <f>VLOOKUP(Cours_statut[[#This Row],[CodeCours]],Tableau1[[Code de Cours Complet]:[Évaluations]],5,0)</f>
        <v>#N/A</v>
      </c>
      <c r="L140" s="2">
        <v>44739</v>
      </c>
      <c r="M140" t="s">
        <v>3341</v>
      </c>
      <c r="N140" t="s">
        <v>344</v>
      </c>
    </row>
    <row r="141" spans="1:14" hidden="1" x14ac:dyDescent="0.25">
      <c r="A141" t="s">
        <v>3672</v>
      </c>
      <c r="B141" t="s">
        <v>3673</v>
      </c>
      <c r="C141">
        <v>53</v>
      </c>
      <c r="D141">
        <v>1</v>
      </c>
      <c r="E141" t="str">
        <f>_xlfn.CONCAT(Cours_statut[[#This Row],[Code MEQ]],"-",Cours_statut[[#This Row],[Code d''option]],"-0",Cours_statut[[#This Row],[Version du cours]])</f>
        <v>843-EXC-24-53-01</v>
      </c>
      <c r="F141">
        <v>0</v>
      </c>
      <c r="G141">
        <v>0</v>
      </c>
      <c r="H141" s="2">
        <v>38896</v>
      </c>
      <c r="I141" t="s">
        <v>960</v>
      </c>
      <c r="J141">
        <v>3</v>
      </c>
      <c r="K141" t="e">
        <f>VLOOKUP(Cours_statut[[#This Row],[CodeCours]],Tableau1[[Code de Cours Complet]:[Évaluations]],5,0)</f>
        <v>#N/A</v>
      </c>
      <c r="L141" s="2">
        <v>44739</v>
      </c>
      <c r="M141" t="s">
        <v>3341</v>
      </c>
      <c r="N141" t="s">
        <v>344</v>
      </c>
    </row>
    <row r="142" spans="1:14" hidden="1" x14ac:dyDescent="0.25">
      <c r="A142" t="s">
        <v>3674</v>
      </c>
      <c r="B142" t="s">
        <v>3675</v>
      </c>
      <c r="C142">
        <v>53</v>
      </c>
      <c r="D142">
        <v>1</v>
      </c>
      <c r="E142" t="str">
        <f>_xlfn.CONCAT(Cours_statut[[#This Row],[Code MEQ]],"-",Cours_statut[[#This Row],[Code d''option]],"-0",Cours_statut[[#This Row],[Version du cours]])</f>
        <v>843-EXC-25-53-01</v>
      </c>
      <c r="F142">
        <v>0</v>
      </c>
      <c r="G142">
        <v>0</v>
      </c>
      <c r="H142" s="2">
        <v>38896</v>
      </c>
      <c r="I142" t="s">
        <v>960</v>
      </c>
      <c r="J142">
        <v>3</v>
      </c>
      <c r="K142" t="e">
        <f>VLOOKUP(Cours_statut[[#This Row],[CodeCours]],Tableau1[[Code de Cours Complet]:[Évaluations]],5,0)</f>
        <v>#N/A</v>
      </c>
      <c r="L142" s="2">
        <v>44739</v>
      </c>
      <c r="M142" t="s">
        <v>3341</v>
      </c>
      <c r="N142" t="s">
        <v>344</v>
      </c>
    </row>
    <row r="143" spans="1:14" hidden="1" x14ac:dyDescent="0.25">
      <c r="A143" t="s">
        <v>3676</v>
      </c>
      <c r="B143" t="s">
        <v>3677</v>
      </c>
      <c r="C143">
        <v>53</v>
      </c>
      <c r="D143">
        <v>1</v>
      </c>
      <c r="E143" t="str">
        <f>_xlfn.CONCAT(Cours_statut[[#This Row],[Code MEQ]],"-",Cours_statut[[#This Row],[Code d''option]],"-0",Cours_statut[[#This Row],[Version du cours]])</f>
        <v>843-EXC-26-53-01</v>
      </c>
      <c r="F143">
        <v>0</v>
      </c>
      <c r="G143">
        <v>0</v>
      </c>
      <c r="H143" s="2">
        <v>38896</v>
      </c>
      <c r="I143" t="s">
        <v>960</v>
      </c>
      <c r="J143">
        <v>3</v>
      </c>
      <c r="K143" t="e">
        <f>VLOOKUP(Cours_statut[[#This Row],[CodeCours]],Tableau1[[Code de Cours Complet]:[Évaluations]],5,0)</f>
        <v>#N/A</v>
      </c>
      <c r="L143" s="2">
        <v>44739</v>
      </c>
      <c r="M143" t="s">
        <v>3341</v>
      </c>
      <c r="N143" t="s">
        <v>344</v>
      </c>
    </row>
    <row r="144" spans="1:14" hidden="1" x14ac:dyDescent="0.25">
      <c r="A144" t="s">
        <v>3678</v>
      </c>
      <c r="B144" t="s">
        <v>3679</v>
      </c>
      <c r="C144">
        <v>53</v>
      </c>
      <c r="D144">
        <v>1</v>
      </c>
      <c r="E144" t="str">
        <f>_xlfn.CONCAT(Cours_statut[[#This Row],[Code MEQ]],"-",Cours_statut[[#This Row],[Code d''option]],"-0",Cours_statut[[#This Row],[Version du cours]])</f>
        <v>843-EXC-2T-53-01</v>
      </c>
      <c r="F144">
        <v>0</v>
      </c>
      <c r="G144">
        <v>0</v>
      </c>
      <c r="H144" s="2">
        <v>38896</v>
      </c>
      <c r="I144" t="s">
        <v>960</v>
      </c>
      <c r="J144">
        <v>3</v>
      </c>
      <c r="K144" t="e">
        <f>VLOOKUP(Cours_statut[[#This Row],[CodeCours]],Tableau1[[Code de Cours Complet]:[Évaluations]],5,0)</f>
        <v>#N/A</v>
      </c>
      <c r="L144" s="2">
        <v>44739</v>
      </c>
      <c r="M144" t="s">
        <v>3341</v>
      </c>
      <c r="N144" t="s">
        <v>344</v>
      </c>
    </row>
    <row r="145" spans="1:14" hidden="1" x14ac:dyDescent="0.25">
      <c r="A145" t="s">
        <v>3680</v>
      </c>
      <c r="B145" t="s">
        <v>3681</v>
      </c>
      <c r="C145">
        <v>53</v>
      </c>
      <c r="D145">
        <v>1</v>
      </c>
      <c r="E145" t="str">
        <f>_xlfn.CONCAT(Cours_statut[[#This Row],[Code MEQ]],"-",Cours_statut[[#This Row],[Code d''option]],"-0",Cours_statut[[#This Row],[Version du cours]])</f>
        <v>843-EXC-2U-53-01</v>
      </c>
      <c r="F145">
        <v>0</v>
      </c>
      <c r="G145">
        <v>0</v>
      </c>
      <c r="H145" s="2">
        <v>38896</v>
      </c>
      <c r="I145" t="s">
        <v>960</v>
      </c>
      <c r="J145">
        <v>3</v>
      </c>
      <c r="K145" t="e">
        <f>VLOOKUP(Cours_statut[[#This Row],[CodeCours]],Tableau1[[Code de Cours Complet]:[Évaluations]],5,0)</f>
        <v>#N/A</v>
      </c>
      <c r="L145" s="2">
        <v>44739</v>
      </c>
      <c r="M145" t="s">
        <v>3341</v>
      </c>
      <c r="N145" t="s">
        <v>344</v>
      </c>
    </row>
    <row r="146" spans="1:14" hidden="1" x14ac:dyDescent="0.25">
      <c r="A146" t="s">
        <v>3682</v>
      </c>
      <c r="B146" t="s">
        <v>3683</v>
      </c>
      <c r="C146">
        <v>53</v>
      </c>
      <c r="D146">
        <v>1</v>
      </c>
      <c r="E146" t="str">
        <f>_xlfn.CONCAT(Cours_statut[[#This Row],[Code MEQ]],"-",Cours_statut[[#This Row],[Code d''option]],"-0",Cours_statut[[#This Row],[Version du cours]])</f>
        <v>843-LOT-41-53-01</v>
      </c>
      <c r="F146">
        <v>0</v>
      </c>
      <c r="G146">
        <v>0</v>
      </c>
      <c r="H146" s="2">
        <v>38896</v>
      </c>
      <c r="I146" t="s">
        <v>960</v>
      </c>
      <c r="J146">
        <v>3</v>
      </c>
      <c r="K146" t="e">
        <f>VLOOKUP(Cours_statut[[#This Row],[CodeCours]],Tableau1[[Code de Cours Complet]:[Évaluations]],5,0)</f>
        <v>#N/A</v>
      </c>
      <c r="L146" s="2">
        <v>44739</v>
      </c>
      <c r="M146" t="s">
        <v>3341</v>
      </c>
      <c r="N146" t="s">
        <v>344</v>
      </c>
    </row>
    <row r="147" spans="1:14" hidden="1" x14ac:dyDescent="0.25">
      <c r="A147" t="s">
        <v>3684</v>
      </c>
      <c r="B147" t="s">
        <v>3685</v>
      </c>
      <c r="C147">
        <v>53</v>
      </c>
      <c r="D147">
        <v>1</v>
      </c>
      <c r="E147" t="str">
        <f>_xlfn.CONCAT(Cours_statut[[#This Row],[Code MEQ]],"-",Cours_statut[[#This Row],[Code d''option]],"-0",Cours_statut[[#This Row],[Version du cours]])</f>
        <v>843-LOT-42-53-01</v>
      </c>
      <c r="F147">
        <v>0</v>
      </c>
      <c r="G147">
        <v>0</v>
      </c>
      <c r="H147" s="2">
        <v>38896</v>
      </c>
      <c r="I147" t="s">
        <v>960</v>
      </c>
      <c r="J147">
        <v>3</v>
      </c>
      <c r="K147" t="e">
        <f>VLOOKUP(Cours_statut[[#This Row],[CodeCours]],Tableau1[[Code de Cours Complet]:[Évaluations]],5,0)</f>
        <v>#N/A</v>
      </c>
      <c r="L147" s="2">
        <v>44739</v>
      </c>
      <c r="M147" t="s">
        <v>3341</v>
      </c>
      <c r="N147" t="s">
        <v>344</v>
      </c>
    </row>
    <row r="148" spans="1:14" hidden="1" x14ac:dyDescent="0.25">
      <c r="A148" t="s">
        <v>3686</v>
      </c>
      <c r="B148" t="s">
        <v>3687</v>
      </c>
      <c r="C148">
        <v>53</v>
      </c>
      <c r="D148">
        <v>1</v>
      </c>
      <c r="E148" t="str">
        <f>_xlfn.CONCAT(Cours_statut[[#This Row],[Code MEQ]],"-",Cours_statut[[#This Row],[Code d''option]],"-0",Cours_statut[[#This Row],[Version du cours]])</f>
        <v>843-LOT-43-53-01</v>
      </c>
      <c r="F148">
        <v>0</v>
      </c>
      <c r="G148">
        <v>0</v>
      </c>
      <c r="H148" s="2">
        <v>38896</v>
      </c>
      <c r="I148" t="s">
        <v>960</v>
      </c>
      <c r="J148">
        <v>3</v>
      </c>
      <c r="K148" t="e">
        <f>VLOOKUP(Cours_statut[[#This Row],[CodeCours]],Tableau1[[Code de Cours Complet]:[Évaluations]],5,0)</f>
        <v>#N/A</v>
      </c>
      <c r="L148" s="2">
        <v>44739</v>
      </c>
      <c r="M148" t="s">
        <v>3341</v>
      </c>
      <c r="N148" t="s">
        <v>344</v>
      </c>
    </row>
    <row r="149" spans="1:14" hidden="1" x14ac:dyDescent="0.25">
      <c r="A149" t="s">
        <v>3688</v>
      </c>
      <c r="B149" t="s">
        <v>3689</v>
      </c>
      <c r="C149">
        <v>53</v>
      </c>
      <c r="D149">
        <v>1</v>
      </c>
      <c r="E149" t="str">
        <f>_xlfn.CONCAT(Cours_statut[[#This Row],[Code MEQ]],"-",Cours_statut[[#This Row],[Code d''option]],"-0",Cours_statut[[#This Row],[Version du cours]])</f>
        <v>843-LOT-51-53-01</v>
      </c>
      <c r="F149">
        <v>0</v>
      </c>
      <c r="G149">
        <v>0</v>
      </c>
      <c r="H149" s="2">
        <v>38896</v>
      </c>
      <c r="I149" t="s">
        <v>960</v>
      </c>
      <c r="J149">
        <v>3</v>
      </c>
      <c r="K149" t="e">
        <f>VLOOKUP(Cours_statut[[#This Row],[CodeCours]],Tableau1[[Code de Cours Complet]:[Évaluations]],5,0)</f>
        <v>#N/A</v>
      </c>
      <c r="L149" s="2">
        <v>44739</v>
      </c>
      <c r="M149" t="s">
        <v>3341</v>
      </c>
      <c r="N149" t="s">
        <v>344</v>
      </c>
    </row>
    <row r="150" spans="1:14" hidden="1" x14ac:dyDescent="0.25">
      <c r="A150" t="s">
        <v>3690</v>
      </c>
      <c r="B150" t="s">
        <v>3691</v>
      </c>
      <c r="C150">
        <v>53</v>
      </c>
      <c r="D150">
        <v>1</v>
      </c>
      <c r="E150" t="str">
        <f>_xlfn.CONCAT(Cours_statut[[#This Row],[Code MEQ]],"-",Cours_statut[[#This Row],[Code d''option]],"-0",Cours_statut[[#This Row],[Version du cours]])</f>
        <v>843-LOT-52-53-01</v>
      </c>
      <c r="F150">
        <v>0</v>
      </c>
      <c r="G150">
        <v>0</v>
      </c>
      <c r="H150" s="2">
        <v>38896</v>
      </c>
      <c r="I150" t="s">
        <v>960</v>
      </c>
      <c r="J150">
        <v>3</v>
      </c>
      <c r="K150" t="e">
        <f>VLOOKUP(Cours_statut[[#This Row],[CodeCours]],Tableau1[[Code de Cours Complet]:[Évaluations]],5,0)</f>
        <v>#N/A</v>
      </c>
      <c r="L150" s="2">
        <v>44739</v>
      </c>
      <c r="M150" t="s">
        <v>3341</v>
      </c>
      <c r="N150" t="s">
        <v>344</v>
      </c>
    </row>
    <row r="151" spans="1:14" hidden="1" x14ac:dyDescent="0.25">
      <c r="A151" t="s">
        <v>3692</v>
      </c>
      <c r="B151" t="s">
        <v>3693</v>
      </c>
      <c r="C151">
        <v>53</v>
      </c>
      <c r="D151">
        <v>1</v>
      </c>
      <c r="E151" t="str">
        <f>_xlfn.CONCAT(Cours_statut[[#This Row],[Code MEQ]],"-",Cours_statut[[#This Row],[Code d''option]],"-0",Cours_statut[[#This Row],[Version du cours]])</f>
        <v>843-LOT-53-53-01</v>
      </c>
      <c r="F151">
        <v>0</v>
      </c>
      <c r="G151">
        <v>0</v>
      </c>
      <c r="H151" s="2">
        <v>38896</v>
      </c>
      <c r="I151" t="s">
        <v>960</v>
      </c>
      <c r="J151">
        <v>3</v>
      </c>
      <c r="K151" t="e">
        <f>VLOOKUP(Cours_statut[[#This Row],[CodeCours]],Tableau1[[Code de Cours Complet]:[Évaluations]],5,0)</f>
        <v>#N/A</v>
      </c>
      <c r="L151" s="2">
        <v>44739</v>
      </c>
      <c r="M151" t="s">
        <v>3341</v>
      </c>
      <c r="N151" t="s">
        <v>344</v>
      </c>
    </row>
    <row r="152" spans="1:14" hidden="1" x14ac:dyDescent="0.25">
      <c r="A152" t="s">
        <v>3694</v>
      </c>
      <c r="B152" t="s">
        <v>3695</v>
      </c>
      <c r="C152">
        <v>53</v>
      </c>
      <c r="D152">
        <v>1</v>
      </c>
      <c r="E152" t="str">
        <f>_xlfn.CONCAT(Cours_statut[[#This Row],[Code MEQ]],"-",Cours_statut[[#This Row],[Code d''option]],"-0",Cours_statut[[#This Row],[Version du cours]])</f>
        <v>843-LOT-5T-53-01</v>
      </c>
      <c r="F152">
        <v>0</v>
      </c>
      <c r="G152">
        <v>0</v>
      </c>
      <c r="H152" s="2">
        <v>38896</v>
      </c>
      <c r="I152" t="s">
        <v>960</v>
      </c>
      <c r="J152">
        <v>3</v>
      </c>
      <c r="K152" t="e">
        <f>VLOOKUP(Cours_statut[[#This Row],[CodeCours]],Tableau1[[Code de Cours Complet]:[Évaluations]],5,0)</f>
        <v>#N/A</v>
      </c>
      <c r="L152" s="2">
        <v>44739</v>
      </c>
      <c r="M152" t="s">
        <v>3341</v>
      </c>
      <c r="N152" t="s">
        <v>344</v>
      </c>
    </row>
    <row r="153" spans="1:14" hidden="1" x14ac:dyDescent="0.25">
      <c r="A153" t="s">
        <v>3696</v>
      </c>
      <c r="B153" t="s">
        <v>3697</v>
      </c>
      <c r="C153">
        <v>53</v>
      </c>
      <c r="D153">
        <v>1</v>
      </c>
      <c r="E153" t="str">
        <f>_xlfn.CONCAT(Cours_statut[[#This Row],[Code MEQ]],"-",Cours_statut[[#This Row],[Code d''option]],"-0",Cours_statut[[#This Row],[Version du cours]])</f>
        <v>843-LOT-71-53-01</v>
      </c>
      <c r="F153">
        <v>0</v>
      </c>
      <c r="G153">
        <v>0</v>
      </c>
      <c r="H153" s="2">
        <v>39898</v>
      </c>
      <c r="I153" t="s">
        <v>960</v>
      </c>
      <c r="J153">
        <v>3</v>
      </c>
      <c r="K153" t="e">
        <f>VLOOKUP(Cours_statut[[#This Row],[CodeCours]],Tableau1[[Code de Cours Complet]:[Évaluations]],5,0)</f>
        <v>#N/A</v>
      </c>
      <c r="L153" s="2">
        <v>44739</v>
      </c>
      <c r="M153" t="s">
        <v>3341</v>
      </c>
      <c r="N153" t="s">
        <v>344</v>
      </c>
    </row>
    <row r="154" spans="1:14" hidden="1" x14ac:dyDescent="0.25">
      <c r="A154" t="s">
        <v>3698</v>
      </c>
      <c r="B154" t="s">
        <v>3699</v>
      </c>
      <c r="C154">
        <v>53</v>
      </c>
      <c r="D154">
        <v>1</v>
      </c>
      <c r="E154" t="str">
        <f>_xlfn.CONCAT(Cours_statut[[#This Row],[Code MEQ]],"-",Cours_statut[[#This Row],[Code d''option]],"-0",Cours_statut[[#This Row],[Version du cours]])</f>
        <v>843-LOT-72-53-01</v>
      </c>
      <c r="F154">
        <v>0</v>
      </c>
      <c r="G154">
        <v>0</v>
      </c>
      <c r="H154" s="2">
        <v>39898</v>
      </c>
      <c r="I154" t="s">
        <v>960</v>
      </c>
      <c r="J154">
        <v>3</v>
      </c>
      <c r="K154" t="e">
        <f>VLOOKUP(Cours_statut[[#This Row],[CodeCours]],Tableau1[[Code de Cours Complet]:[Évaluations]],5,0)</f>
        <v>#N/A</v>
      </c>
      <c r="L154" s="2">
        <v>44739</v>
      </c>
      <c r="M154" t="s">
        <v>3341</v>
      </c>
      <c r="N154" t="s">
        <v>344</v>
      </c>
    </row>
    <row r="155" spans="1:14" hidden="1" x14ac:dyDescent="0.25">
      <c r="A155" t="s">
        <v>3700</v>
      </c>
      <c r="B155" t="s">
        <v>3701</v>
      </c>
      <c r="C155">
        <v>53</v>
      </c>
      <c r="D155">
        <v>1</v>
      </c>
      <c r="E155" t="str">
        <f>_xlfn.CONCAT(Cours_statut[[#This Row],[Code MEQ]],"-",Cours_statut[[#This Row],[Code d''option]],"-0",Cours_statut[[#This Row],[Version du cours]])</f>
        <v>843-LOT-73-53-01</v>
      </c>
      <c r="F155">
        <v>0</v>
      </c>
      <c r="G155">
        <v>0</v>
      </c>
      <c r="H155" s="2">
        <v>39898</v>
      </c>
      <c r="I155" t="s">
        <v>960</v>
      </c>
      <c r="J155">
        <v>3</v>
      </c>
      <c r="K155" t="e">
        <f>VLOOKUP(Cours_statut[[#This Row],[CodeCours]],Tableau1[[Code de Cours Complet]:[Évaluations]],5,0)</f>
        <v>#N/A</v>
      </c>
      <c r="L155" s="2">
        <v>44739</v>
      </c>
      <c r="M155" t="s">
        <v>3341</v>
      </c>
      <c r="N155" t="s">
        <v>344</v>
      </c>
    </row>
    <row r="156" spans="1:14" hidden="1" x14ac:dyDescent="0.25">
      <c r="A156" t="s">
        <v>3702</v>
      </c>
      <c r="B156" t="s">
        <v>3703</v>
      </c>
      <c r="C156">
        <v>53</v>
      </c>
      <c r="D156">
        <v>1</v>
      </c>
      <c r="E156" t="str">
        <f>_xlfn.CONCAT(Cours_statut[[#This Row],[Code MEQ]],"-",Cours_statut[[#This Row],[Code d''option]],"-0",Cours_statut[[#This Row],[Version du cours]])</f>
        <v>843-OFF-N1-53-01</v>
      </c>
      <c r="F156">
        <v>0</v>
      </c>
      <c r="G156">
        <v>0</v>
      </c>
      <c r="H156" s="2">
        <v>39898</v>
      </c>
      <c r="I156" t="s">
        <v>960</v>
      </c>
      <c r="J156">
        <v>3</v>
      </c>
      <c r="K156" t="e">
        <f>VLOOKUP(Cours_statut[[#This Row],[CodeCours]],Tableau1[[Code de Cours Complet]:[Évaluations]],5,0)</f>
        <v>#N/A</v>
      </c>
      <c r="L156" s="2">
        <v>44739</v>
      </c>
      <c r="M156" t="s">
        <v>3341</v>
      </c>
      <c r="N156" t="s">
        <v>344</v>
      </c>
    </row>
    <row r="157" spans="1:14" hidden="1" x14ac:dyDescent="0.25">
      <c r="A157" t="s">
        <v>3704</v>
      </c>
      <c r="B157" t="s">
        <v>3705</v>
      </c>
      <c r="C157">
        <v>53</v>
      </c>
      <c r="D157">
        <v>1</v>
      </c>
      <c r="E157" t="str">
        <f>_xlfn.CONCAT(Cours_statut[[#This Row],[Code MEQ]],"-",Cours_statut[[#This Row],[Code d''option]],"-0",Cours_statut[[#This Row],[Version du cours]])</f>
        <v>843-OUT-01-53-01</v>
      </c>
      <c r="F157">
        <v>0</v>
      </c>
      <c r="G157">
        <v>0</v>
      </c>
      <c r="H157" s="2">
        <v>38896</v>
      </c>
      <c r="I157" t="s">
        <v>960</v>
      </c>
      <c r="J157">
        <v>3</v>
      </c>
      <c r="K157" t="e">
        <f>VLOOKUP(Cours_statut[[#This Row],[CodeCours]],Tableau1[[Code de Cours Complet]:[Évaluations]],5,0)</f>
        <v>#N/A</v>
      </c>
      <c r="L157" s="2">
        <v>44739</v>
      </c>
      <c r="M157" t="s">
        <v>3341</v>
      </c>
      <c r="N157" t="s">
        <v>344</v>
      </c>
    </row>
    <row r="158" spans="1:14" hidden="1" x14ac:dyDescent="0.25">
      <c r="A158" t="s">
        <v>3706</v>
      </c>
      <c r="B158" t="s">
        <v>3707</v>
      </c>
      <c r="C158">
        <v>53</v>
      </c>
      <c r="D158">
        <v>1</v>
      </c>
      <c r="E158" t="str">
        <f>_xlfn.CONCAT(Cours_statut[[#This Row],[Code MEQ]],"-",Cours_statut[[#This Row],[Code d''option]],"-0",Cours_statut[[#This Row],[Version du cours]])</f>
        <v>843-OUT-02-53-01</v>
      </c>
      <c r="F158">
        <v>0</v>
      </c>
      <c r="G158">
        <v>0</v>
      </c>
      <c r="H158" s="2">
        <v>38896</v>
      </c>
      <c r="I158" t="s">
        <v>960</v>
      </c>
      <c r="J158">
        <v>3</v>
      </c>
      <c r="K158" t="e">
        <f>VLOOKUP(Cours_statut[[#This Row],[CodeCours]],Tableau1[[Code de Cours Complet]:[Évaluations]],5,0)</f>
        <v>#N/A</v>
      </c>
      <c r="L158" s="2">
        <v>44739</v>
      </c>
      <c r="M158" t="s">
        <v>3341</v>
      </c>
      <c r="N158" t="s">
        <v>344</v>
      </c>
    </row>
    <row r="159" spans="1:14" hidden="1" x14ac:dyDescent="0.25">
      <c r="A159" t="s">
        <v>3708</v>
      </c>
      <c r="B159" t="s">
        <v>3709</v>
      </c>
      <c r="C159">
        <v>53</v>
      </c>
      <c r="D159">
        <v>1</v>
      </c>
      <c r="E159" t="str">
        <f>_xlfn.CONCAT(Cours_statut[[#This Row],[Code MEQ]],"-",Cours_statut[[#This Row],[Code d''option]],"-0",Cours_statut[[#This Row],[Version du cours]])</f>
        <v>843-OUT-03-53-01</v>
      </c>
      <c r="F159">
        <v>0</v>
      </c>
      <c r="G159">
        <v>0</v>
      </c>
      <c r="H159" s="2">
        <v>38896</v>
      </c>
      <c r="I159" t="s">
        <v>960</v>
      </c>
      <c r="J159">
        <v>3</v>
      </c>
      <c r="K159" t="e">
        <f>VLOOKUP(Cours_statut[[#This Row],[CodeCours]],Tableau1[[Code de Cours Complet]:[Évaluations]],5,0)</f>
        <v>#N/A</v>
      </c>
      <c r="L159" s="2">
        <v>44739</v>
      </c>
      <c r="M159" t="s">
        <v>3341</v>
      </c>
      <c r="N159" t="s">
        <v>344</v>
      </c>
    </row>
    <row r="160" spans="1:14" hidden="1" x14ac:dyDescent="0.25">
      <c r="A160" t="s">
        <v>3710</v>
      </c>
      <c r="B160" t="s">
        <v>3711</v>
      </c>
      <c r="C160">
        <v>53</v>
      </c>
      <c r="D160">
        <v>1</v>
      </c>
      <c r="E160" t="str">
        <f>_xlfn.CONCAT(Cours_statut[[#This Row],[Code MEQ]],"-",Cours_statut[[#This Row],[Code d''option]],"-0",Cours_statut[[#This Row],[Version du cours]])</f>
        <v>843-PPT-21-53-01</v>
      </c>
      <c r="F160">
        <v>0</v>
      </c>
      <c r="G160">
        <v>0</v>
      </c>
      <c r="H160" s="2">
        <v>38896</v>
      </c>
      <c r="I160" t="s">
        <v>960</v>
      </c>
      <c r="J160">
        <v>3</v>
      </c>
      <c r="K160" t="e">
        <f>VLOOKUP(Cours_statut[[#This Row],[CodeCours]],Tableau1[[Code de Cours Complet]:[Évaluations]],5,0)</f>
        <v>#N/A</v>
      </c>
      <c r="L160" s="2">
        <v>44739</v>
      </c>
      <c r="M160" t="s">
        <v>3341</v>
      </c>
      <c r="N160" t="s">
        <v>344</v>
      </c>
    </row>
    <row r="161" spans="1:16" hidden="1" x14ac:dyDescent="0.25">
      <c r="A161" t="s">
        <v>3712</v>
      </c>
      <c r="B161" t="s">
        <v>3713</v>
      </c>
      <c r="C161">
        <v>53</v>
      </c>
      <c r="D161">
        <v>1</v>
      </c>
      <c r="E161" t="str">
        <f>_xlfn.CONCAT(Cours_statut[[#This Row],[Code MEQ]],"-",Cours_statut[[#This Row],[Code d''option]],"-0",Cours_statut[[#This Row],[Version du cours]])</f>
        <v>843-PPT-22-53-01</v>
      </c>
      <c r="F161">
        <v>0</v>
      </c>
      <c r="G161">
        <v>0</v>
      </c>
      <c r="H161" s="2">
        <v>38896</v>
      </c>
      <c r="I161" t="s">
        <v>960</v>
      </c>
      <c r="J161">
        <v>3</v>
      </c>
      <c r="K161" t="e">
        <f>VLOOKUP(Cours_statut[[#This Row],[CodeCours]],Tableau1[[Code de Cours Complet]:[Évaluations]],5,0)</f>
        <v>#N/A</v>
      </c>
      <c r="L161" s="2">
        <v>44739</v>
      </c>
      <c r="M161" t="s">
        <v>3341</v>
      </c>
      <c r="N161" t="s">
        <v>344</v>
      </c>
    </row>
    <row r="162" spans="1:16" hidden="1" x14ac:dyDescent="0.25">
      <c r="A162" t="s">
        <v>3714</v>
      </c>
      <c r="B162" t="s">
        <v>3715</v>
      </c>
      <c r="C162">
        <v>53</v>
      </c>
      <c r="D162">
        <v>1</v>
      </c>
      <c r="E162" t="str">
        <f>_xlfn.CONCAT(Cours_statut[[#This Row],[Code MEQ]],"-",Cours_statut[[#This Row],[Code d''option]],"-0",Cours_statut[[#This Row],[Version du cours]])</f>
        <v>843-PPT-23-53-01</v>
      </c>
      <c r="F162">
        <v>0</v>
      </c>
      <c r="G162">
        <v>0</v>
      </c>
      <c r="H162" s="2">
        <v>38896</v>
      </c>
      <c r="I162" t="s">
        <v>960</v>
      </c>
      <c r="J162">
        <v>3</v>
      </c>
      <c r="K162" t="e">
        <f>VLOOKUP(Cours_statut[[#This Row],[CodeCours]],Tableau1[[Code de Cours Complet]:[Évaluations]],5,0)</f>
        <v>#N/A</v>
      </c>
      <c r="L162" s="2">
        <v>44739</v>
      </c>
      <c r="M162" t="s">
        <v>3341</v>
      </c>
      <c r="N162" t="s">
        <v>344</v>
      </c>
    </row>
    <row r="163" spans="1:16" x14ac:dyDescent="0.25">
      <c r="A163" t="s">
        <v>1551</v>
      </c>
      <c r="B163" t="s">
        <v>1552</v>
      </c>
      <c r="C163">
        <v>60</v>
      </c>
      <c r="D163">
        <v>1</v>
      </c>
      <c r="E163" t="str">
        <f>_xlfn.CONCAT(Cours_statut[[#This Row],[Code MEQ]],"-",Cours_statut[[#This Row],[Code d''option]],"-0",Cours_statut[[#This Row],[Version du cours]])</f>
        <v>320-N07-FD-60-01</v>
      </c>
      <c r="F163">
        <v>4</v>
      </c>
      <c r="G163">
        <v>2</v>
      </c>
      <c r="H163" s="2">
        <v>45110</v>
      </c>
      <c r="I163" t="s">
        <v>974</v>
      </c>
      <c r="J163">
        <v>2</v>
      </c>
      <c r="K163" t="str">
        <f>VLOOKUP(Cours_statut[[#This Row],[CodeCours]],Tableau1[[Code de Cours Complet]:[Évaluations]],5,0)</f>
        <v>EFel2</v>
      </c>
      <c r="L163" s="2"/>
      <c r="M163" t="s">
        <v>344</v>
      </c>
      <c r="N163" t="str">
        <f>VLOOKUP(Cours_statut[[#This Row],[CodeCours]],Tableau13[CodeCours],1,0)</f>
        <v>320-N07-FD-60-01</v>
      </c>
      <c r="O163" t="str">
        <f>VLOOKUP(Cours_statut[[#This Row],[CodeCours]],Message_tuteurs!$A$2:$A$86,1,0)</f>
        <v>320-N07-FD-60-01</v>
      </c>
      <c r="P163" t="b">
        <f>Cours_statut[[#This Row],[Est_dansCours_operation_massive]]=Cours_statut[[#This Row],[Est_dans_Message_tuteurs]]</f>
        <v>1</v>
      </c>
    </row>
    <row r="164" spans="1:16" hidden="1" x14ac:dyDescent="0.25">
      <c r="A164" t="s">
        <v>3716</v>
      </c>
      <c r="B164" t="s">
        <v>3717</v>
      </c>
      <c r="C164">
        <v>53</v>
      </c>
      <c r="D164">
        <v>1</v>
      </c>
      <c r="E164" t="str">
        <f>_xlfn.CONCAT(Cours_statut[[#This Row],[Code MEQ]],"-",Cours_statut[[#This Row],[Code d''option]],"-0",Cours_statut[[#This Row],[Version du cours]])</f>
        <v>843-PPT-24-53-01</v>
      </c>
      <c r="F164">
        <v>0</v>
      </c>
      <c r="G164">
        <v>0</v>
      </c>
      <c r="H164" s="2">
        <v>38896</v>
      </c>
      <c r="I164" t="s">
        <v>960</v>
      </c>
      <c r="J164">
        <v>3</v>
      </c>
      <c r="K164" t="e">
        <f>VLOOKUP(Cours_statut[[#This Row],[CodeCours]],Tableau1[[Code de Cours Complet]:[Évaluations]],5,0)</f>
        <v>#N/A</v>
      </c>
      <c r="L164" s="2">
        <v>44739</v>
      </c>
      <c r="M164" t="s">
        <v>3341</v>
      </c>
      <c r="N164" t="s">
        <v>344</v>
      </c>
    </row>
    <row r="165" spans="1:16" hidden="1" x14ac:dyDescent="0.25">
      <c r="A165" t="s">
        <v>3718</v>
      </c>
      <c r="B165" t="s">
        <v>3719</v>
      </c>
      <c r="C165">
        <v>53</v>
      </c>
      <c r="D165">
        <v>1</v>
      </c>
      <c r="E165" t="str">
        <f>_xlfn.CONCAT(Cours_statut[[#This Row],[Code MEQ]],"-",Cours_statut[[#This Row],[Code d''option]],"-0",Cours_statut[[#This Row],[Version du cours]])</f>
        <v>843-PPT-25-53-01</v>
      </c>
      <c r="F165">
        <v>0</v>
      </c>
      <c r="G165">
        <v>0</v>
      </c>
      <c r="H165" s="2">
        <v>38896</v>
      </c>
      <c r="I165" t="s">
        <v>960</v>
      </c>
      <c r="J165">
        <v>3</v>
      </c>
      <c r="K165" t="e">
        <f>VLOOKUP(Cours_statut[[#This Row],[CodeCours]],Tableau1[[Code de Cours Complet]:[Évaluations]],5,0)</f>
        <v>#N/A</v>
      </c>
      <c r="L165" s="2">
        <v>44739</v>
      </c>
      <c r="M165" t="s">
        <v>3341</v>
      </c>
      <c r="N165" t="s">
        <v>344</v>
      </c>
    </row>
    <row r="166" spans="1:16" hidden="1" x14ac:dyDescent="0.25">
      <c r="A166" t="s">
        <v>3720</v>
      </c>
      <c r="B166" t="s">
        <v>3721</v>
      </c>
      <c r="C166">
        <v>53</v>
      </c>
      <c r="D166">
        <v>1</v>
      </c>
      <c r="E166" t="str">
        <f>_xlfn.CONCAT(Cours_statut[[#This Row],[Code MEQ]],"-",Cours_statut[[#This Row],[Code d''option]],"-0",Cours_statut[[#This Row],[Version du cours]])</f>
        <v>843-PPT-26-53-01</v>
      </c>
      <c r="F166">
        <v>0</v>
      </c>
      <c r="G166">
        <v>0</v>
      </c>
      <c r="H166" s="2">
        <v>38896</v>
      </c>
      <c r="I166" t="s">
        <v>960</v>
      </c>
      <c r="J166">
        <v>3</v>
      </c>
      <c r="K166" t="e">
        <f>VLOOKUP(Cours_statut[[#This Row],[CodeCours]],Tableau1[[Code de Cours Complet]:[Évaluations]],5,0)</f>
        <v>#N/A</v>
      </c>
      <c r="L166" s="2">
        <v>44739</v>
      </c>
      <c r="M166" t="s">
        <v>3341</v>
      </c>
      <c r="N166" t="s">
        <v>344</v>
      </c>
    </row>
    <row r="167" spans="1:16" hidden="1" x14ac:dyDescent="0.25">
      <c r="A167" t="s">
        <v>3722</v>
      </c>
      <c r="B167" t="s">
        <v>3723</v>
      </c>
      <c r="C167">
        <v>53</v>
      </c>
      <c r="D167">
        <v>1</v>
      </c>
      <c r="E167" t="str">
        <f>_xlfn.CONCAT(Cours_statut[[#This Row],[Code MEQ]],"-",Cours_statut[[#This Row],[Code d''option]],"-0",Cours_statut[[#This Row],[Version du cours]])</f>
        <v>843-WOR-00-53-01</v>
      </c>
      <c r="F167">
        <v>0</v>
      </c>
      <c r="G167">
        <v>0</v>
      </c>
      <c r="H167" s="2">
        <v>38896</v>
      </c>
      <c r="I167" t="s">
        <v>960</v>
      </c>
      <c r="J167">
        <v>3</v>
      </c>
      <c r="K167" t="e">
        <f>VLOOKUP(Cours_statut[[#This Row],[CodeCours]],Tableau1[[Code de Cours Complet]:[Évaluations]],5,0)</f>
        <v>#N/A</v>
      </c>
      <c r="L167" s="2">
        <v>44739</v>
      </c>
      <c r="M167" t="s">
        <v>3341</v>
      </c>
      <c r="N167" t="s">
        <v>344</v>
      </c>
    </row>
    <row r="168" spans="1:16" hidden="1" x14ac:dyDescent="0.25">
      <c r="A168" t="s">
        <v>3724</v>
      </c>
      <c r="B168" t="s">
        <v>3725</v>
      </c>
      <c r="C168">
        <v>53</v>
      </c>
      <c r="D168">
        <v>1</v>
      </c>
      <c r="E168" t="str">
        <f>_xlfn.CONCAT(Cours_statut[[#This Row],[Code MEQ]],"-",Cours_statut[[#This Row],[Code d''option]],"-0",Cours_statut[[#This Row],[Version du cours]])</f>
        <v>843-WOR-01-53-01</v>
      </c>
      <c r="F168">
        <v>0</v>
      </c>
      <c r="G168">
        <v>0</v>
      </c>
      <c r="H168" s="2">
        <v>38896</v>
      </c>
      <c r="I168" t="s">
        <v>960</v>
      </c>
      <c r="J168">
        <v>3</v>
      </c>
      <c r="K168" t="e">
        <f>VLOOKUP(Cours_statut[[#This Row],[CodeCours]],Tableau1[[Code de Cours Complet]:[Évaluations]],5,0)</f>
        <v>#N/A</v>
      </c>
      <c r="L168" s="2">
        <v>44739</v>
      </c>
      <c r="M168" t="s">
        <v>3341</v>
      </c>
      <c r="N168" t="s">
        <v>344</v>
      </c>
    </row>
    <row r="169" spans="1:16" hidden="1" x14ac:dyDescent="0.25">
      <c r="A169" t="s">
        <v>3726</v>
      </c>
      <c r="B169" t="s">
        <v>3727</v>
      </c>
      <c r="C169">
        <v>53</v>
      </c>
      <c r="D169">
        <v>1</v>
      </c>
      <c r="E169" t="str">
        <f>_xlfn.CONCAT(Cours_statut[[#This Row],[Code MEQ]],"-",Cours_statut[[#This Row],[Code d''option]],"-0",Cours_statut[[#This Row],[Version du cours]])</f>
        <v>843-WOR-02-53-01</v>
      </c>
      <c r="F169">
        <v>0</v>
      </c>
      <c r="G169">
        <v>0</v>
      </c>
      <c r="H169" s="2">
        <v>38896</v>
      </c>
      <c r="I169" t="s">
        <v>960</v>
      </c>
      <c r="J169">
        <v>3</v>
      </c>
      <c r="K169" t="e">
        <f>VLOOKUP(Cours_statut[[#This Row],[CodeCours]],Tableau1[[Code de Cours Complet]:[Évaluations]],5,0)</f>
        <v>#N/A</v>
      </c>
      <c r="L169" s="2">
        <v>44739</v>
      </c>
      <c r="M169" t="s">
        <v>3341</v>
      </c>
      <c r="N169" t="s">
        <v>344</v>
      </c>
    </row>
    <row r="170" spans="1:16" hidden="1" x14ac:dyDescent="0.25">
      <c r="A170" t="s">
        <v>3728</v>
      </c>
      <c r="B170" t="s">
        <v>3729</v>
      </c>
      <c r="C170">
        <v>53</v>
      </c>
      <c r="D170">
        <v>1</v>
      </c>
      <c r="E170" t="str">
        <f>_xlfn.CONCAT(Cours_statut[[#This Row],[Code MEQ]],"-",Cours_statut[[#This Row],[Code d''option]],"-0",Cours_statut[[#This Row],[Version du cours]])</f>
        <v>843-WOR-03-53-01</v>
      </c>
      <c r="F170">
        <v>0</v>
      </c>
      <c r="G170">
        <v>0</v>
      </c>
      <c r="H170" s="2">
        <v>38896</v>
      </c>
      <c r="I170" t="s">
        <v>960</v>
      </c>
      <c r="J170">
        <v>3</v>
      </c>
      <c r="K170" t="e">
        <f>VLOOKUP(Cours_statut[[#This Row],[CodeCours]],Tableau1[[Code de Cours Complet]:[Évaluations]],5,0)</f>
        <v>#N/A</v>
      </c>
      <c r="L170" s="2">
        <v>44739</v>
      </c>
      <c r="M170" t="s">
        <v>3341</v>
      </c>
      <c r="N170" t="s">
        <v>344</v>
      </c>
    </row>
    <row r="171" spans="1:16" hidden="1" x14ac:dyDescent="0.25">
      <c r="A171" t="s">
        <v>3730</v>
      </c>
      <c r="B171" t="s">
        <v>3731</v>
      </c>
      <c r="C171">
        <v>53</v>
      </c>
      <c r="D171">
        <v>1</v>
      </c>
      <c r="E171" t="str">
        <f>_xlfn.CONCAT(Cours_statut[[#This Row],[Code MEQ]],"-",Cours_statut[[#This Row],[Code d''option]],"-0",Cours_statut[[#This Row],[Version du cours]])</f>
        <v>843-WOR-04-53-01</v>
      </c>
      <c r="F171">
        <v>0</v>
      </c>
      <c r="G171">
        <v>0</v>
      </c>
      <c r="H171" s="2">
        <v>38896</v>
      </c>
      <c r="I171" t="s">
        <v>960</v>
      </c>
      <c r="J171">
        <v>3</v>
      </c>
      <c r="K171" t="e">
        <f>VLOOKUP(Cours_statut[[#This Row],[CodeCours]],Tableau1[[Code de Cours Complet]:[Évaluations]],5,0)</f>
        <v>#N/A</v>
      </c>
      <c r="L171" s="2">
        <v>44739</v>
      </c>
      <c r="M171" t="s">
        <v>3341</v>
      </c>
      <c r="N171" t="s">
        <v>344</v>
      </c>
    </row>
    <row r="172" spans="1:16" hidden="1" x14ac:dyDescent="0.25">
      <c r="A172" t="s">
        <v>3732</v>
      </c>
      <c r="B172" t="s">
        <v>3733</v>
      </c>
      <c r="C172">
        <v>53</v>
      </c>
      <c r="D172">
        <v>1</v>
      </c>
      <c r="E172" t="str">
        <f>_xlfn.CONCAT(Cours_statut[[#This Row],[Code MEQ]],"-",Cours_statut[[#This Row],[Code d''option]],"-0",Cours_statut[[#This Row],[Version du cours]])</f>
        <v>843-WOR-21-53-01</v>
      </c>
      <c r="F172">
        <v>0</v>
      </c>
      <c r="G172">
        <v>0</v>
      </c>
      <c r="H172" s="2">
        <v>38896</v>
      </c>
      <c r="I172" t="s">
        <v>960</v>
      </c>
      <c r="J172">
        <v>3</v>
      </c>
      <c r="K172" t="e">
        <f>VLOOKUP(Cours_statut[[#This Row],[CodeCours]],Tableau1[[Code de Cours Complet]:[Évaluations]],5,0)</f>
        <v>#N/A</v>
      </c>
      <c r="L172" s="2">
        <v>44739</v>
      </c>
      <c r="M172" t="s">
        <v>3341</v>
      </c>
      <c r="N172" t="s">
        <v>344</v>
      </c>
    </row>
    <row r="173" spans="1:16" hidden="1" x14ac:dyDescent="0.25">
      <c r="A173" t="s">
        <v>3734</v>
      </c>
      <c r="B173" t="s">
        <v>3735</v>
      </c>
      <c r="C173">
        <v>53</v>
      </c>
      <c r="D173">
        <v>1</v>
      </c>
      <c r="E173" t="str">
        <f>_xlfn.CONCAT(Cours_statut[[#This Row],[Code MEQ]],"-",Cours_statut[[#This Row],[Code d''option]],"-0",Cours_statut[[#This Row],[Version du cours]])</f>
        <v>843-WOR-22-53-01</v>
      </c>
      <c r="F173">
        <v>0</v>
      </c>
      <c r="G173">
        <v>0</v>
      </c>
      <c r="H173" s="2">
        <v>38896</v>
      </c>
      <c r="I173" t="s">
        <v>960</v>
      </c>
      <c r="J173">
        <v>3</v>
      </c>
      <c r="K173" t="e">
        <f>VLOOKUP(Cours_statut[[#This Row],[CodeCours]],Tableau1[[Code de Cours Complet]:[Évaluations]],5,0)</f>
        <v>#N/A</v>
      </c>
      <c r="L173" s="2">
        <v>44739</v>
      </c>
      <c r="M173" t="s">
        <v>3341</v>
      </c>
      <c r="N173" t="s">
        <v>344</v>
      </c>
    </row>
    <row r="174" spans="1:16" hidden="1" x14ac:dyDescent="0.25">
      <c r="A174" t="s">
        <v>3736</v>
      </c>
      <c r="B174" t="s">
        <v>3737</v>
      </c>
      <c r="C174">
        <v>53</v>
      </c>
      <c r="D174">
        <v>1</v>
      </c>
      <c r="E174" t="str">
        <f>_xlfn.CONCAT(Cours_statut[[#This Row],[Code MEQ]],"-",Cours_statut[[#This Row],[Code d''option]],"-0",Cours_statut[[#This Row],[Version du cours]])</f>
        <v>843-WOR-23-53-01</v>
      </c>
      <c r="F174">
        <v>0</v>
      </c>
      <c r="G174">
        <v>0</v>
      </c>
      <c r="H174" s="2">
        <v>38896</v>
      </c>
      <c r="I174" t="s">
        <v>960</v>
      </c>
      <c r="J174">
        <v>3</v>
      </c>
      <c r="K174" t="e">
        <f>VLOOKUP(Cours_statut[[#This Row],[CodeCours]],Tableau1[[Code de Cours Complet]:[Évaluations]],5,0)</f>
        <v>#N/A</v>
      </c>
      <c r="L174" s="2">
        <v>44739</v>
      </c>
      <c r="M174" t="s">
        <v>3341</v>
      </c>
      <c r="N174" t="s">
        <v>344</v>
      </c>
    </row>
    <row r="175" spans="1:16" hidden="1" x14ac:dyDescent="0.25">
      <c r="A175" t="s">
        <v>3738</v>
      </c>
      <c r="B175" t="s">
        <v>3739</v>
      </c>
      <c r="C175">
        <v>53</v>
      </c>
      <c r="D175">
        <v>1</v>
      </c>
      <c r="E175" t="str">
        <f>_xlfn.CONCAT(Cours_statut[[#This Row],[Code MEQ]],"-",Cours_statut[[#This Row],[Code d''option]],"-0",Cours_statut[[#This Row],[Version du cours]])</f>
        <v>843-WOR-24-53-01</v>
      </c>
      <c r="F175">
        <v>0</v>
      </c>
      <c r="G175">
        <v>0</v>
      </c>
      <c r="H175" s="2">
        <v>38896</v>
      </c>
      <c r="I175" t="s">
        <v>960</v>
      </c>
      <c r="J175">
        <v>3</v>
      </c>
      <c r="K175" t="e">
        <f>VLOOKUP(Cours_statut[[#This Row],[CodeCours]],Tableau1[[Code de Cours Complet]:[Évaluations]],5,0)</f>
        <v>#N/A</v>
      </c>
      <c r="L175" s="2">
        <v>44739</v>
      </c>
      <c r="M175" t="s">
        <v>3341</v>
      </c>
      <c r="N175" t="s">
        <v>344</v>
      </c>
    </row>
    <row r="176" spans="1:16" hidden="1" x14ac:dyDescent="0.25">
      <c r="A176" t="s">
        <v>3740</v>
      </c>
      <c r="B176" t="s">
        <v>3741</v>
      </c>
      <c r="C176">
        <v>53</v>
      </c>
      <c r="D176">
        <v>1</v>
      </c>
      <c r="E176" t="str">
        <f>_xlfn.CONCAT(Cours_statut[[#This Row],[Code MEQ]],"-",Cours_statut[[#This Row],[Code d''option]],"-0",Cours_statut[[#This Row],[Version du cours]])</f>
        <v>843-WOR-25-53-01</v>
      </c>
      <c r="F176">
        <v>0</v>
      </c>
      <c r="G176">
        <v>0</v>
      </c>
      <c r="H176" s="2">
        <v>38896</v>
      </c>
      <c r="I176" t="s">
        <v>960</v>
      </c>
      <c r="J176">
        <v>3</v>
      </c>
      <c r="K176" t="e">
        <f>VLOOKUP(Cours_statut[[#This Row],[CodeCours]],Tableau1[[Code de Cours Complet]:[Évaluations]],5,0)</f>
        <v>#N/A</v>
      </c>
      <c r="L176" s="2">
        <v>44739</v>
      </c>
      <c r="M176" t="s">
        <v>3341</v>
      </c>
      <c r="N176" t="s">
        <v>344</v>
      </c>
    </row>
    <row r="177" spans="1:16" hidden="1" x14ac:dyDescent="0.25">
      <c r="A177" t="s">
        <v>3742</v>
      </c>
      <c r="B177" t="s">
        <v>3743</v>
      </c>
      <c r="C177">
        <v>53</v>
      </c>
      <c r="D177">
        <v>1</v>
      </c>
      <c r="E177" t="str">
        <f>_xlfn.CONCAT(Cours_statut[[#This Row],[Code MEQ]],"-",Cours_statut[[#This Row],[Code d''option]],"-0",Cours_statut[[#This Row],[Version du cours]])</f>
        <v>843-WOR-26-53-01</v>
      </c>
      <c r="F177">
        <v>0</v>
      </c>
      <c r="G177">
        <v>0</v>
      </c>
      <c r="H177" s="2">
        <v>38896</v>
      </c>
      <c r="I177" t="s">
        <v>960</v>
      </c>
      <c r="J177">
        <v>3</v>
      </c>
      <c r="K177" t="e">
        <f>VLOOKUP(Cours_statut[[#This Row],[CodeCours]],Tableau1[[Code de Cours Complet]:[Évaluations]],5,0)</f>
        <v>#N/A</v>
      </c>
      <c r="L177" s="2">
        <v>44739</v>
      </c>
      <c r="M177" t="s">
        <v>3341</v>
      </c>
      <c r="N177" t="s">
        <v>344</v>
      </c>
    </row>
    <row r="178" spans="1:16" hidden="1" x14ac:dyDescent="0.25">
      <c r="A178" t="s">
        <v>3744</v>
      </c>
      <c r="B178" t="s">
        <v>3745</v>
      </c>
      <c r="C178">
        <v>53</v>
      </c>
      <c r="D178">
        <v>1</v>
      </c>
      <c r="E178" t="str">
        <f>_xlfn.CONCAT(Cours_statut[[#This Row],[Code MEQ]],"-",Cours_statut[[#This Row],[Code d''option]],"-0",Cours_statut[[#This Row],[Version du cours]])</f>
        <v>843-WOR-2T-53-01</v>
      </c>
      <c r="F178">
        <v>0</v>
      </c>
      <c r="G178">
        <v>0</v>
      </c>
      <c r="H178" s="2">
        <v>38896</v>
      </c>
      <c r="I178" t="s">
        <v>960</v>
      </c>
      <c r="J178">
        <v>3</v>
      </c>
      <c r="K178" t="e">
        <f>VLOOKUP(Cours_statut[[#This Row],[CodeCours]],Tableau1[[Code de Cours Complet]:[Évaluations]],5,0)</f>
        <v>#N/A</v>
      </c>
      <c r="L178" s="2">
        <v>44739</v>
      </c>
      <c r="M178" t="s">
        <v>3341</v>
      </c>
      <c r="N178" t="s">
        <v>344</v>
      </c>
    </row>
    <row r="179" spans="1:16" hidden="1" x14ac:dyDescent="0.25">
      <c r="A179" t="s">
        <v>3746</v>
      </c>
      <c r="B179" t="s">
        <v>3747</v>
      </c>
      <c r="C179">
        <v>53</v>
      </c>
      <c r="D179">
        <v>1</v>
      </c>
      <c r="E179" t="str">
        <f>_xlfn.CONCAT(Cours_statut[[#This Row],[Code MEQ]],"-",Cours_statut[[#This Row],[Code d''option]],"-0",Cours_statut[[#This Row],[Version du cours]])</f>
        <v>843-WOR-2U-53-01</v>
      </c>
      <c r="F179">
        <v>0</v>
      </c>
      <c r="G179">
        <v>0</v>
      </c>
      <c r="H179" s="2">
        <v>38895</v>
      </c>
      <c r="I179" t="s">
        <v>960</v>
      </c>
      <c r="J179">
        <v>3</v>
      </c>
      <c r="K179" t="e">
        <f>VLOOKUP(Cours_statut[[#This Row],[CodeCours]],Tableau1[[Code de Cours Complet]:[Évaluations]],5,0)</f>
        <v>#N/A</v>
      </c>
      <c r="L179" s="2">
        <v>44739</v>
      </c>
      <c r="M179" t="s">
        <v>3341</v>
      </c>
      <c r="N179" t="s">
        <v>344</v>
      </c>
    </row>
    <row r="180" spans="1:16" hidden="1" x14ac:dyDescent="0.25">
      <c r="A180" t="s">
        <v>999</v>
      </c>
      <c r="B180" t="s">
        <v>1014</v>
      </c>
      <c r="C180">
        <v>68</v>
      </c>
      <c r="D180">
        <v>3</v>
      </c>
      <c r="E180" t="str">
        <f>_xlfn.CONCAT(Cours_statut[[#This Row],[Code MEQ]],"-",Cours_statut[[#This Row],[Code d''option]],"-0",Cours_statut[[#This Row],[Version du cours]])</f>
        <v>109-101-MQ-68-03</v>
      </c>
      <c r="F180">
        <v>7</v>
      </c>
      <c r="G180">
        <v>2</v>
      </c>
      <c r="H180" s="2">
        <v>43689</v>
      </c>
      <c r="I180" t="s">
        <v>960</v>
      </c>
      <c r="J180">
        <v>3</v>
      </c>
      <c r="K180" t="e">
        <f>VLOOKUP(Cours_statut[[#This Row],[CodeCours]],Tableau1[[Code de Cours Complet]:[Évaluations]],5,0)</f>
        <v>#N/A</v>
      </c>
      <c r="L180" s="2">
        <v>44726</v>
      </c>
      <c r="M180" t="s">
        <v>1015</v>
      </c>
      <c r="N180" t="s">
        <v>344</v>
      </c>
    </row>
    <row r="181" spans="1:16" x14ac:dyDescent="0.25">
      <c r="A181" t="s">
        <v>1911</v>
      </c>
      <c r="B181" t="s">
        <v>1912</v>
      </c>
      <c r="C181">
        <v>60</v>
      </c>
      <c r="D181">
        <v>1</v>
      </c>
      <c r="E181" t="str">
        <f>_xlfn.CONCAT(Cours_statut[[#This Row],[Code MEQ]],"-",Cours_statut[[#This Row],[Code d''option]],"-0",Cours_statut[[#This Row],[Version du cours]])</f>
        <v>350-AN1-FD-60-01</v>
      </c>
      <c r="F181">
        <v>3</v>
      </c>
      <c r="G181">
        <v>2</v>
      </c>
      <c r="H181" s="2">
        <v>45110</v>
      </c>
      <c r="I181" t="s">
        <v>974</v>
      </c>
      <c r="J181">
        <v>2</v>
      </c>
      <c r="K181" t="str">
        <f>VLOOKUP(Cours_statut[[#This Row],[CodeCours]],Tableau1[[Code de Cours Complet]:[Évaluations]],5,0)</f>
        <v>EFel2</v>
      </c>
      <c r="L181" s="2"/>
      <c r="M181" t="s">
        <v>344</v>
      </c>
      <c r="N181" t="str">
        <f>VLOOKUP(Cours_statut[[#This Row],[CodeCours]],Tableau13[CodeCours],1,0)</f>
        <v>350-AN1-FD-60-01</v>
      </c>
      <c r="O181" t="str">
        <f>VLOOKUP(Cours_statut[[#This Row],[CodeCours]],Message_tuteurs!$A$2:$A$86,1,0)</f>
        <v>350-AN1-FD-60-01</v>
      </c>
      <c r="P181" t="b">
        <f>Cours_statut[[#This Row],[Est_dansCours_operation_massive]]=Cours_statut[[#This Row],[Est_dans_Message_tuteurs]]</f>
        <v>1</v>
      </c>
    </row>
    <row r="182" spans="1:16" hidden="1" x14ac:dyDescent="0.25">
      <c r="A182" t="s">
        <v>1859</v>
      </c>
      <c r="B182" t="s">
        <v>1868</v>
      </c>
      <c r="C182">
        <v>60</v>
      </c>
      <c r="D182">
        <v>2</v>
      </c>
      <c r="E182" t="str">
        <f>_xlfn.CONCAT(Cours_statut[[#This Row],[Code MEQ]],"-",Cours_statut[[#This Row],[Code d''option]],"-0",Cours_statut[[#This Row],[Version du cours]])</f>
        <v>350-102-RE-60-02</v>
      </c>
      <c r="F182">
        <v>4</v>
      </c>
      <c r="G182">
        <v>2</v>
      </c>
      <c r="H182" s="2">
        <v>44368</v>
      </c>
      <c r="I182" t="s">
        <v>960</v>
      </c>
      <c r="J182">
        <v>3</v>
      </c>
      <c r="K182" t="e">
        <f>VLOOKUP(Cours_statut[[#This Row],[CodeCours]],Tableau1[[Code de Cours Complet]:[Évaluations]],5,0)</f>
        <v>#N/A</v>
      </c>
      <c r="L182" s="2">
        <v>44672</v>
      </c>
      <c r="M182" t="s">
        <v>1869</v>
      </c>
      <c r="N182" t="s">
        <v>344</v>
      </c>
    </row>
    <row r="183" spans="1:16" hidden="1" x14ac:dyDescent="0.25">
      <c r="A183" t="s">
        <v>2469</v>
      </c>
      <c r="B183" t="s">
        <v>2470</v>
      </c>
      <c r="C183">
        <v>10</v>
      </c>
      <c r="D183">
        <v>1</v>
      </c>
      <c r="E183" t="str">
        <f>_xlfn.CONCAT(Cours_statut[[#This Row],[Code MEQ]],"-",Cours_statut[[#This Row],[Code d''option]],"-0",Cours_statut[[#This Row],[Version du cours]])</f>
        <v>410-550-FD-10-01</v>
      </c>
      <c r="F183">
        <v>4</v>
      </c>
      <c r="G183">
        <v>1</v>
      </c>
      <c r="H183" s="2">
        <v>40745</v>
      </c>
      <c r="I183" t="s">
        <v>960</v>
      </c>
      <c r="J183">
        <v>3</v>
      </c>
      <c r="K183" t="e">
        <f>VLOOKUP(Cours_statut[[#This Row],[CodeCours]],Tableau1[[Code de Cours Complet]:[Évaluations]],5,0)</f>
        <v>#N/A</v>
      </c>
      <c r="L183" s="2">
        <v>44648</v>
      </c>
      <c r="M183" t="s">
        <v>2471</v>
      </c>
      <c r="N183" t="s">
        <v>344</v>
      </c>
    </row>
    <row r="184" spans="1:16" hidden="1" x14ac:dyDescent="0.25">
      <c r="A184" t="s">
        <v>2472</v>
      </c>
      <c r="B184" t="s">
        <v>2473</v>
      </c>
      <c r="C184">
        <v>10</v>
      </c>
      <c r="D184">
        <v>1</v>
      </c>
      <c r="E184" t="str">
        <f>_xlfn.CONCAT(Cours_statut[[#This Row],[Code MEQ]],"-",Cours_statut[[#This Row],[Code d''option]],"-0",Cours_statut[[#This Row],[Version du cours]])</f>
        <v>410-551-FD-10-01</v>
      </c>
      <c r="F184">
        <v>5</v>
      </c>
      <c r="G184">
        <v>1</v>
      </c>
      <c r="H184" s="2">
        <v>40750</v>
      </c>
      <c r="I184" t="s">
        <v>960</v>
      </c>
      <c r="J184">
        <v>3</v>
      </c>
      <c r="K184" t="e">
        <f>VLOOKUP(Cours_statut[[#This Row],[CodeCours]],Tableau1[[Code de Cours Complet]:[Évaluations]],5,0)</f>
        <v>#N/A</v>
      </c>
      <c r="L184" s="2">
        <v>44648</v>
      </c>
      <c r="M184" t="s">
        <v>2471</v>
      </c>
      <c r="N184" t="s">
        <v>344</v>
      </c>
    </row>
    <row r="185" spans="1:16" hidden="1" x14ac:dyDescent="0.25">
      <c r="A185" t="s">
        <v>2364</v>
      </c>
      <c r="B185" t="s">
        <v>2365</v>
      </c>
      <c r="C185">
        <v>10</v>
      </c>
      <c r="D185">
        <v>1</v>
      </c>
      <c r="E185" t="str">
        <f>_xlfn.CONCAT(Cours_statut[[#This Row],[Code MEQ]],"-",Cours_statut[[#This Row],[Code d''option]],"-0",Cours_statut[[#This Row],[Version du cours]])</f>
        <v>410-410-FD-10-01</v>
      </c>
      <c r="F185">
        <v>5</v>
      </c>
      <c r="G185">
        <v>1</v>
      </c>
      <c r="H185" s="2">
        <v>40767</v>
      </c>
      <c r="I185" t="s">
        <v>960</v>
      </c>
      <c r="J185">
        <v>3</v>
      </c>
      <c r="K185" t="e">
        <f>VLOOKUP(Cours_statut[[#This Row],[CodeCours]],Tableau1[[Code de Cours Complet]:[Évaluations]],5,0)</f>
        <v>#N/A</v>
      </c>
      <c r="L185" s="2">
        <v>44637</v>
      </c>
      <c r="M185" t="s">
        <v>2366</v>
      </c>
      <c r="N185" t="s">
        <v>344</v>
      </c>
    </row>
    <row r="186" spans="1:16" x14ac:dyDescent="0.25">
      <c r="A186" t="s">
        <v>2064</v>
      </c>
      <c r="B186" t="s">
        <v>2065</v>
      </c>
      <c r="C186">
        <v>60</v>
      </c>
      <c r="D186">
        <v>1</v>
      </c>
      <c r="E186" t="str">
        <f>_xlfn.CONCAT(Cours_statut[[#This Row],[Code MEQ]],"-",Cours_statut[[#This Row],[Code d''option]],"-0",Cours_statut[[#This Row],[Version du cours]])</f>
        <v>385-N09-FD-60-01</v>
      </c>
      <c r="F186">
        <v>4</v>
      </c>
      <c r="G186">
        <v>2</v>
      </c>
      <c r="H186" s="2">
        <v>45110</v>
      </c>
      <c r="I186" t="s">
        <v>974</v>
      </c>
      <c r="J186">
        <v>2</v>
      </c>
      <c r="K186" t="str">
        <f>VLOOKUP(Cours_statut[[#This Row],[CodeCours]],Tableau1[[Code de Cours Complet]:[Évaluations]],5,0)</f>
        <v>EFel2</v>
      </c>
      <c r="L186" s="2"/>
      <c r="M186" t="s">
        <v>344</v>
      </c>
      <c r="N186" t="str">
        <f>VLOOKUP(Cours_statut[[#This Row],[CodeCours]],Tableau13[CodeCours],1,0)</f>
        <v>385-N09-FD-60-01</v>
      </c>
      <c r="O186" t="str">
        <f>VLOOKUP(Cours_statut[[#This Row],[CodeCours]],Message_tuteurs!$A$2:$A$86,1,0)</f>
        <v>385-N09-FD-60-01</v>
      </c>
      <c r="P186" t="b">
        <f>Cours_statut[[#This Row],[Est_dansCours_operation_massive]]=Cours_statut[[#This Row],[Est_dans_Message_tuteurs]]</f>
        <v>1</v>
      </c>
    </row>
    <row r="187" spans="1:16" hidden="1" x14ac:dyDescent="0.25">
      <c r="A187" t="s">
        <v>2388</v>
      </c>
      <c r="B187" t="s">
        <v>2390</v>
      </c>
      <c r="C187">
        <v>80</v>
      </c>
      <c r="D187">
        <v>1</v>
      </c>
      <c r="E187" t="str">
        <f>_xlfn.CONCAT(Cours_statut[[#This Row],[Code MEQ]],"-",Cours_statut[[#This Row],[Code d''option]],"-0",Cours_statut[[#This Row],[Version du cours]])</f>
        <v>410-430-FD-80-01</v>
      </c>
      <c r="F187">
        <v>4</v>
      </c>
      <c r="G187">
        <v>1</v>
      </c>
      <c r="H187" s="2">
        <v>40745</v>
      </c>
      <c r="I187" t="s">
        <v>960</v>
      </c>
      <c r="J187">
        <v>3</v>
      </c>
      <c r="K187" t="e">
        <f>VLOOKUP(Cours_statut[[#This Row],[CodeCours]],Tableau1[[Code de Cours Complet]:[Évaluations]],5,0)</f>
        <v>#N/A</v>
      </c>
      <c r="L187" s="2">
        <v>44637</v>
      </c>
      <c r="M187" t="s">
        <v>2366</v>
      </c>
      <c r="N187" t="s">
        <v>344</v>
      </c>
    </row>
    <row r="188" spans="1:16" hidden="1" x14ac:dyDescent="0.25">
      <c r="A188" t="s">
        <v>2404</v>
      </c>
      <c r="B188" t="s">
        <v>2405</v>
      </c>
      <c r="C188">
        <v>10</v>
      </c>
      <c r="D188">
        <v>1</v>
      </c>
      <c r="E188" t="str">
        <f>_xlfn.CONCAT(Cours_statut[[#This Row],[Code MEQ]],"-",Cours_statut[[#This Row],[Code d''option]],"-0",Cours_statut[[#This Row],[Version du cours]])</f>
        <v>410-501-FD-10-01</v>
      </c>
      <c r="F188">
        <v>5</v>
      </c>
      <c r="G188">
        <v>1</v>
      </c>
      <c r="H188" s="2">
        <v>40750</v>
      </c>
      <c r="I188" t="s">
        <v>960</v>
      </c>
      <c r="J188">
        <v>3</v>
      </c>
      <c r="K188" t="e">
        <f>VLOOKUP(Cours_statut[[#This Row],[CodeCours]],Tableau1[[Code de Cours Complet]:[Évaluations]],5,0)</f>
        <v>#N/A</v>
      </c>
      <c r="L188" s="2">
        <v>44637</v>
      </c>
      <c r="M188" t="s">
        <v>2366</v>
      </c>
      <c r="N188" t="s">
        <v>344</v>
      </c>
    </row>
    <row r="189" spans="1:16" hidden="1" x14ac:dyDescent="0.25">
      <c r="A189" t="s">
        <v>2431</v>
      </c>
      <c r="B189" t="s">
        <v>2432</v>
      </c>
      <c r="C189">
        <v>10</v>
      </c>
      <c r="D189">
        <v>1</v>
      </c>
      <c r="E189" t="str">
        <f>_xlfn.CONCAT(Cours_statut[[#This Row],[Code MEQ]],"-",Cours_statut[[#This Row],[Code d''option]],"-0",Cours_statut[[#This Row],[Version du cours]])</f>
        <v>410-523-FD-10-01</v>
      </c>
      <c r="F189">
        <v>4</v>
      </c>
      <c r="G189">
        <v>1</v>
      </c>
      <c r="H189" s="2">
        <v>40745</v>
      </c>
      <c r="I189" t="s">
        <v>960</v>
      </c>
      <c r="J189">
        <v>3</v>
      </c>
      <c r="K189" t="e">
        <f>VLOOKUP(Cours_statut[[#This Row],[CodeCours]],Tableau1[[Code de Cours Complet]:[Évaluations]],5,0)</f>
        <v>#N/A</v>
      </c>
      <c r="L189" s="2">
        <v>44637</v>
      </c>
      <c r="M189" t="s">
        <v>2366</v>
      </c>
      <c r="N189" t="s">
        <v>344</v>
      </c>
    </row>
    <row r="190" spans="1:16" hidden="1" x14ac:dyDescent="0.25">
      <c r="A190" t="s">
        <v>2529</v>
      </c>
      <c r="B190" t="s">
        <v>2530</v>
      </c>
      <c r="C190">
        <v>10</v>
      </c>
      <c r="D190">
        <v>1</v>
      </c>
      <c r="E190" t="str">
        <f>_xlfn.CONCAT(Cours_statut[[#This Row],[Code MEQ]],"-",Cours_statut[[#This Row],[Code d''option]],"-0",Cours_statut[[#This Row],[Version du cours]])</f>
        <v>410-640-FD-10-01</v>
      </c>
      <c r="F190">
        <v>4</v>
      </c>
      <c r="G190">
        <v>1</v>
      </c>
      <c r="H190" s="2">
        <v>40744</v>
      </c>
      <c r="I190" t="s">
        <v>960</v>
      </c>
      <c r="J190">
        <v>3</v>
      </c>
      <c r="K190" t="e">
        <f>VLOOKUP(Cours_statut[[#This Row],[CodeCours]],Tableau1[[Code de Cours Complet]:[Évaluations]],5,0)</f>
        <v>#N/A</v>
      </c>
      <c r="L190" s="2">
        <v>44637</v>
      </c>
      <c r="M190" t="s">
        <v>2366</v>
      </c>
      <c r="N190" t="s">
        <v>344</v>
      </c>
    </row>
    <row r="191" spans="1:16" hidden="1" x14ac:dyDescent="0.25">
      <c r="A191" t="s">
        <v>2549</v>
      </c>
      <c r="B191" t="s">
        <v>2550</v>
      </c>
      <c r="C191">
        <v>10</v>
      </c>
      <c r="D191">
        <v>1</v>
      </c>
      <c r="E191" t="str">
        <f>_xlfn.CONCAT(Cours_statut[[#This Row],[Code MEQ]],"-",Cours_statut[[#This Row],[Code d''option]],"-0",Cours_statut[[#This Row],[Version du cours]])</f>
        <v>410-683-FD-10-01</v>
      </c>
      <c r="F191">
        <v>3</v>
      </c>
      <c r="G191">
        <v>1</v>
      </c>
      <c r="H191" s="2">
        <v>40750</v>
      </c>
      <c r="I191" t="s">
        <v>960</v>
      </c>
      <c r="J191">
        <v>3</v>
      </c>
      <c r="K191" t="e">
        <f>VLOOKUP(Cours_statut[[#This Row],[CodeCours]],Tableau1[[Code de Cours Complet]:[Évaluations]],5,0)</f>
        <v>#N/A</v>
      </c>
      <c r="L191" s="2">
        <v>44637</v>
      </c>
      <c r="M191" t="s">
        <v>2366</v>
      </c>
      <c r="N191" t="s">
        <v>344</v>
      </c>
    </row>
    <row r="192" spans="1:16" hidden="1" x14ac:dyDescent="0.25">
      <c r="A192" t="s">
        <v>2459</v>
      </c>
      <c r="B192" t="s">
        <v>2460</v>
      </c>
      <c r="C192">
        <v>60</v>
      </c>
      <c r="D192">
        <v>1</v>
      </c>
      <c r="E192" t="str">
        <f>_xlfn.CONCAT(Cours_statut[[#This Row],[Code MEQ]],"-",Cours_statut[[#This Row],[Code d''option]],"-0",Cours_statut[[#This Row],[Version du cours]])</f>
        <v>410-543-FD-60-01</v>
      </c>
      <c r="F192">
        <v>4</v>
      </c>
      <c r="G192">
        <v>1</v>
      </c>
      <c r="H192" s="2">
        <v>39871</v>
      </c>
      <c r="I192" t="s">
        <v>960</v>
      </c>
      <c r="J192">
        <v>3</v>
      </c>
      <c r="K192" t="e">
        <f>VLOOKUP(Cours_statut[[#This Row],[CodeCours]],Tableau1[[Code de Cours Complet]:[Évaluations]],5,0)</f>
        <v>#N/A</v>
      </c>
      <c r="L192" s="2">
        <v>44628</v>
      </c>
      <c r="M192" t="s">
        <v>2461</v>
      </c>
      <c r="N192" t="s">
        <v>344</v>
      </c>
    </row>
    <row r="193" spans="1:16" hidden="1" x14ac:dyDescent="0.25">
      <c r="A193" t="s">
        <v>2339</v>
      </c>
      <c r="B193" t="s">
        <v>2341</v>
      </c>
      <c r="C193">
        <v>60</v>
      </c>
      <c r="D193">
        <v>1</v>
      </c>
      <c r="E193" t="str">
        <f>_xlfn.CONCAT(Cours_statut[[#This Row],[Code MEQ]],"-",Cours_statut[[#This Row],[Code d''option]],"-0",Cours_statut[[#This Row],[Version du cours]])</f>
        <v>410-323-FD-60-01</v>
      </c>
      <c r="F193">
        <v>4</v>
      </c>
      <c r="G193">
        <v>1</v>
      </c>
      <c r="H193" s="2">
        <v>39135</v>
      </c>
      <c r="I193" t="s">
        <v>960</v>
      </c>
      <c r="J193">
        <v>3</v>
      </c>
      <c r="K193" t="e">
        <f>VLOOKUP(Cours_statut[[#This Row],[CodeCours]],Tableau1[[Code de Cours Complet]:[Évaluations]],5,0)</f>
        <v>#N/A</v>
      </c>
      <c r="L193" s="2">
        <v>44568</v>
      </c>
      <c r="M193" t="s">
        <v>2342</v>
      </c>
      <c r="N193" t="s">
        <v>344</v>
      </c>
    </row>
    <row r="194" spans="1:16" hidden="1" x14ac:dyDescent="0.25">
      <c r="A194" t="s">
        <v>2531</v>
      </c>
      <c r="B194" t="s">
        <v>2534</v>
      </c>
      <c r="C194">
        <v>70</v>
      </c>
      <c r="D194">
        <v>1</v>
      </c>
      <c r="E194" t="str">
        <f>_xlfn.CONCAT(Cours_statut[[#This Row],[Code MEQ]],"-",Cours_statut[[#This Row],[Code d''option]],"-0",Cours_statut[[#This Row],[Version du cours]])</f>
        <v>410-644-FD-70-01</v>
      </c>
      <c r="F194">
        <v>5</v>
      </c>
      <c r="G194">
        <v>1</v>
      </c>
      <c r="H194" s="2">
        <v>44568</v>
      </c>
      <c r="I194" t="s">
        <v>960</v>
      </c>
      <c r="J194">
        <v>3</v>
      </c>
      <c r="K194" t="e">
        <f>VLOOKUP(Cours_statut[[#This Row],[CodeCours]],Tableau1[[Code de Cours Complet]:[Évaluations]],5,0)</f>
        <v>#N/A</v>
      </c>
      <c r="L194" s="2">
        <v>44568</v>
      </c>
      <c r="M194" t="s">
        <v>1348</v>
      </c>
      <c r="N194" t="s">
        <v>344</v>
      </c>
    </row>
    <row r="195" spans="1:16" hidden="1" x14ac:dyDescent="0.25">
      <c r="A195" t="s">
        <v>1032</v>
      </c>
      <c r="B195" t="s">
        <v>1040</v>
      </c>
      <c r="C195">
        <v>65</v>
      </c>
      <c r="D195">
        <v>2</v>
      </c>
      <c r="E195" t="str">
        <f>_xlfn.CONCAT(Cours_statut[[#This Row],[Code MEQ]],"-",Cours_statut[[#This Row],[Code d''option]],"-0",Cours_statut[[#This Row],[Version du cours]])</f>
        <v>109-103-MQ-65-02</v>
      </c>
      <c r="F195">
        <v>5</v>
      </c>
      <c r="G195">
        <v>2</v>
      </c>
      <c r="H195" s="2">
        <v>42374</v>
      </c>
      <c r="I195" t="s">
        <v>960</v>
      </c>
      <c r="J195">
        <v>3</v>
      </c>
      <c r="K195" t="e">
        <f>VLOOKUP(Cours_statut[[#This Row],[CodeCours]],Tableau1[[Code de Cours Complet]:[Évaluations]],5,0)</f>
        <v>#N/A</v>
      </c>
      <c r="L195" s="2">
        <v>44539</v>
      </c>
      <c r="M195" t="s">
        <v>1041</v>
      </c>
      <c r="N195" t="s">
        <v>344</v>
      </c>
    </row>
    <row r="196" spans="1:16" x14ac:dyDescent="0.25">
      <c r="A196" t="s">
        <v>2105</v>
      </c>
      <c r="B196" t="s">
        <v>2106</v>
      </c>
      <c r="C196">
        <v>60</v>
      </c>
      <c r="D196">
        <v>1</v>
      </c>
      <c r="E196" t="str">
        <f>_xlfn.CONCAT(Cours_statut[[#This Row],[Code MEQ]],"-",Cours_statut[[#This Row],[Code d''option]],"-0",Cours_statut[[#This Row],[Version du cours]])</f>
        <v>387-N10-FD-60-01</v>
      </c>
      <c r="F196">
        <v>4</v>
      </c>
      <c r="G196">
        <v>2</v>
      </c>
      <c r="H196" s="2">
        <v>45110</v>
      </c>
      <c r="I196" t="s">
        <v>974</v>
      </c>
      <c r="J196">
        <v>2</v>
      </c>
      <c r="K196" t="str">
        <f>VLOOKUP(Cours_statut[[#This Row],[CodeCours]],Tableau1[[Code de Cours Complet]:[Évaluations]],5,0)</f>
        <v>EFel2</v>
      </c>
      <c r="L196" s="2"/>
      <c r="M196" t="s">
        <v>344</v>
      </c>
      <c r="N196" t="str">
        <f>VLOOKUP(Cours_statut[[#This Row],[CodeCours]],Tableau13[CodeCours],1,0)</f>
        <v>387-N10-FD-60-01</v>
      </c>
      <c r="O196" t="str">
        <f>VLOOKUP(Cours_statut[[#This Row],[CodeCours]],Message_tuteurs!$A$2:$A$86,1,0)</f>
        <v>387-N10-FD-60-01</v>
      </c>
      <c r="P196" t="b">
        <f>Cours_statut[[#This Row],[Est_dansCours_operation_massive]]=Cours_statut[[#This Row],[Est_dans_Message_tuteurs]]</f>
        <v>1</v>
      </c>
    </row>
    <row r="197" spans="1:16" hidden="1" x14ac:dyDescent="0.25">
      <c r="A197" t="s">
        <v>1420</v>
      </c>
      <c r="B197" t="s">
        <v>1425</v>
      </c>
      <c r="C197">
        <v>65</v>
      </c>
      <c r="D197">
        <v>1</v>
      </c>
      <c r="E197" t="str">
        <f>_xlfn.CONCAT(Cours_statut[[#This Row],[Code MEQ]],"-",Cours_statut[[#This Row],[Code d''option]],"-0",Cours_statut[[#This Row],[Version du cours]])</f>
        <v>203-FPG-03-65-01</v>
      </c>
      <c r="F197">
        <v>4</v>
      </c>
      <c r="G197">
        <v>1</v>
      </c>
      <c r="H197" s="2">
        <v>40830</v>
      </c>
      <c r="I197" t="s">
        <v>960</v>
      </c>
      <c r="J197">
        <v>3</v>
      </c>
      <c r="K197" t="e">
        <f>VLOOKUP(Cours_statut[[#This Row],[CodeCours]],Tableau1[[Code de Cours Complet]:[Évaluations]],5,0)</f>
        <v>#N/A</v>
      </c>
      <c r="L197" s="2">
        <v>44539</v>
      </c>
      <c r="M197" t="s">
        <v>1426</v>
      </c>
      <c r="N197" t="s">
        <v>344</v>
      </c>
    </row>
    <row r="198" spans="1:16" hidden="1" x14ac:dyDescent="0.25">
      <c r="A198" t="s">
        <v>1517</v>
      </c>
      <c r="B198" t="s">
        <v>1529</v>
      </c>
      <c r="C198">
        <v>65</v>
      </c>
      <c r="D198">
        <v>1</v>
      </c>
      <c r="E198" t="str">
        <f>_xlfn.CONCAT(Cours_statut[[#This Row],[Code MEQ]],"-",Cours_statut[[#This Row],[Code d''option]],"-0",Cours_statut[[#This Row],[Version du cours]])</f>
        <v>320-103-FD-65-01</v>
      </c>
      <c r="F198">
        <v>4</v>
      </c>
      <c r="G198">
        <v>1</v>
      </c>
      <c r="H198" s="2">
        <v>43194</v>
      </c>
      <c r="I198" t="s">
        <v>960</v>
      </c>
      <c r="J198">
        <v>3</v>
      </c>
      <c r="K198" t="e">
        <f>VLOOKUP(Cours_statut[[#This Row],[CodeCours]],Tableau1[[Code de Cours Complet]:[Évaluations]],5,0)</f>
        <v>#N/A</v>
      </c>
      <c r="L198" s="2">
        <v>44539</v>
      </c>
      <c r="M198" t="s">
        <v>1426</v>
      </c>
      <c r="N198" t="s">
        <v>344</v>
      </c>
    </row>
    <row r="199" spans="1:16" hidden="1" x14ac:dyDescent="0.25">
      <c r="A199" t="s">
        <v>2057</v>
      </c>
      <c r="B199" t="s">
        <v>2061</v>
      </c>
      <c r="C199">
        <v>60</v>
      </c>
      <c r="D199">
        <v>1</v>
      </c>
      <c r="E199" t="str">
        <f>_xlfn.CONCAT(Cours_statut[[#This Row],[Code MEQ]],"-",Cours_statut[[#This Row],[Code d''option]],"-0",Cours_statut[[#This Row],[Version du cours]])</f>
        <v>385-FPF-03-60-01</v>
      </c>
      <c r="F199">
        <v>5</v>
      </c>
      <c r="G199">
        <v>1</v>
      </c>
      <c r="H199" s="2">
        <v>43781</v>
      </c>
      <c r="I199" t="s">
        <v>960</v>
      </c>
      <c r="J199">
        <v>3</v>
      </c>
      <c r="K199" t="e">
        <f>VLOOKUP(Cours_statut[[#This Row],[CodeCours]],Tableau1[[Code de Cours Complet]:[Évaluations]],5,0)</f>
        <v>#N/A</v>
      </c>
      <c r="L199" s="2">
        <v>44539</v>
      </c>
      <c r="M199" t="s">
        <v>2062</v>
      </c>
      <c r="N199" t="s">
        <v>344</v>
      </c>
    </row>
    <row r="200" spans="1:16" x14ac:dyDescent="0.25">
      <c r="A200" t="s">
        <v>988</v>
      </c>
      <c r="B200" t="s">
        <v>989</v>
      </c>
      <c r="C200">
        <v>60</v>
      </c>
      <c r="D200">
        <v>1</v>
      </c>
      <c r="E200" t="str">
        <f>_xlfn.CONCAT(Cours_statut[[#This Row],[Code MEQ]],"-",Cours_statut[[#This Row],[Code d''option]],"-0",Cours_statut[[#This Row],[Version du cours]])</f>
        <v>101-SH1-RE-60-01</v>
      </c>
      <c r="F200">
        <v>3</v>
      </c>
      <c r="G200">
        <v>2</v>
      </c>
      <c r="H200" s="2">
        <v>45092</v>
      </c>
      <c r="I200" t="s">
        <v>974</v>
      </c>
      <c r="J200">
        <v>2</v>
      </c>
      <c r="K200" t="str">
        <f>VLOOKUP(Cours_statut[[#This Row],[CodeCours]],Tableau1[[Code de Cours Complet]:[Évaluations]],5,0)</f>
        <v>EFel3 autre modèle : Écrit + entretien d'évaluation à 10% avec seuil de réussite à 50% et journal réflexif</v>
      </c>
      <c r="L200" s="2"/>
      <c r="M200" t="s">
        <v>344</v>
      </c>
      <c r="N200" t="s">
        <v>344</v>
      </c>
    </row>
    <row r="201" spans="1:16" hidden="1" x14ac:dyDescent="0.25">
      <c r="A201" t="s">
        <v>2443</v>
      </c>
      <c r="B201" t="s">
        <v>2446</v>
      </c>
      <c r="C201">
        <v>60</v>
      </c>
      <c r="D201">
        <v>2</v>
      </c>
      <c r="E201" t="str">
        <f>_xlfn.CONCAT(Cours_statut[[#This Row],[Code MEQ]],"-",Cours_statut[[#This Row],[Code d''option]],"-0",Cours_statut[[#This Row],[Version du cours]])</f>
        <v>410-533-FD-60-02</v>
      </c>
      <c r="F201">
        <v>4</v>
      </c>
      <c r="G201">
        <v>1</v>
      </c>
      <c r="H201" s="2">
        <v>43397</v>
      </c>
      <c r="I201" t="s">
        <v>960</v>
      </c>
      <c r="J201">
        <v>3</v>
      </c>
      <c r="K201" t="e">
        <f>VLOOKUP(Cours_statut[[#This Row],[CodeCours]],Tableau1[[Code de Cours Complet]:[Évaluations]],5,0)</f>
        <v>#N/A</v>
      </c>
      <c r="L201" s="2">
        <v>44539</v>
      </c>
      <c r="M201" t="s">
        <v>2447</v>
      </c>
      <c r="N201" t="s">
        <v>344</v>
      </c>
    </row>
    <row r="202" spans="1:16" hidden="1" x14ac:dyDescent="0.25">
      <c r="A202" t="s">
        <v>2520</v>
      </c>
      <c r="B202" t="s">
        <v>2521</v>
      </c>
      <c r="C202">
        <v>60</v>
      </c>
      <c r="D202">
        <v>1</v>
      </c>
      <c r="E202" t="str">
        <f>_xlfn.CONCAT(Cours_statut[[#This Row],[Code MEQ]],"-",Cours_statut[[#This Row],[Code d''option]],"-0",Cours_statut[[#This Row],[Version du cours]])</f>
        <v>410-634-FD-60-01</v>
      </c>
      <c r="F202">
        <v>4</v>
      </c>
      <c r="G202">
        <v>1</v>
      </c>
      <c r="H202" s="2">
        <v>43132</v>
      </c>
      <c r="I202" t="s">
        <v>960</v>
      </c>
      <c r="J202">
        <v>3</v>
      </c>
      <c r="K202" t="e">
        <f>VLOOKUP(Cours_statut[[#This Row],[CodeCours]],Tableau1[[Code de Cours Complet]:[Évaluations]],5,0)</f>
        <v>#N/A</v>
      </c>
      <c r="L202" s="2">
        <v>44539</v>
      </c>
      <c r="M202" t="s">
        <v>2062</v>
      </c>
      <c r="N202" t="s">
        <v>344</v>
      </c>
    </row>
    <row r="203" spans="1:16" hidden="1" x14ac:dyDescent="0.25">
      <c r="A203" t="s">
        <v>3109</v>
      </c>
      <c r="B203" t="s">
        <v>3125</v>
      </c>
      <c r="C203">
        <v>60</v>
      </c>
      <c r="D203">
        <v>1</v>
      </c>
      <c r="E203" t="str">
        <f>_xlfn.CONCAT(Cours_statut[[#This Row],[Code MEQ]],"-",Cours_statut[[#This Row],[Code d''option]],"-0",Cours_statut[[#This Row],[Version du cours]])</f>
        <v>607-FPF-03-60-01</v>
      </c>
      <c r="F203">
        <v>4</v>
      </c>
      <c r="G203">
        <v>2</v>
      </c>
      <c r="H203" s="2">
        <v>43119</v>
      </c>
      <c r="I203" t="s">
        <v>960</v>
      </c>
      <c r="J203">
        <v>3</v>
      </c>
      <c r="K203" t="e">
        <f>VLOOKUP(Cours_statut[[#This Row],[CodeCours]],Tableau1[[Code de Cours Complet]:[Évaluations]],5,0)</f>
        <v>#N/A</v>
      </c>
      <c r="L203" s="2">
        <v>44539</v>
      </c>
      <c r="M203" t="s">
        <v>2062</v>
      </c>
      <c r="N203" t="s">
        <v>344</v>
      </c>
    </row>
    <row r="204" spans="1:16" hidden="1" x14ac:dyDescent="0.25">
      <c r="A204" t="s">
        <v>3339</v>
      </c>
      <c r="B204" t="s">
        <v>3340</v>
      </c>
      <c r="C204">
        <v>53</v>
      </c>
      <c r="D204">
        <v>1</v>
      </c>
      <c r="E204" t="str">
        <f>_xlfn.CONCAT(Cours_statut[[#This Row],[Code MEQ]],"-",Cours_statut[[#This Row],[Code d''option]],"-0",Cours_statut[[#This Row],[Version du cours]])</f>
        <v>842-EXC-36-53-01</v>
      </c>
      <c r="F204">
        <v>0</v>
      </c>
      <c r="G204">
        <v>0</v>
      </c>
      <c r="H204" s="2">
        <v>38896</v>
      </c>
      <c r="I204" t="s">
        <v>960</v>
      </c>
      <c r="J204">
        <v>3</v>
      </c>
      <c r="K204" t="e">
        <f>VLOOKUP(Cours_statut[[#This Row],[CodeCours]],Tableau1[[Code de Cours Complet]:[Évaluations]],5,0)</f>
        <v>#N/A</v>
      </c>
      <c r="L204" s="2">
        <v>44533</v>
      </c>
      <c r="M204" t="s">
        <v>3341</v>
      </c>
      <c r="N204" t="s">
        <v>344</v>
      </c>
    </row>
    <row r="205" spans="1:16" hidden="1" x14ac:dyDescent="0.25">
      <c r="A205" t="s">
        <v>3342</v>
      </c>
      <c r="B205" t="s">
        <v>3343</v>
      </c>
      <c r="C205">
        <v>53</v>
      </c>
      <c r="D205">
        <v>1</v>
      </c>
      <c r="E205" t="str">
        <f>_xlfn.CONCAT(Cours_statut[[#This Row],[Code MEQ]],"-",Cours_statut[[#This Row],[Code d''option]],"-0",Cours_statut[[#This Row],[Version du cours]])</f>
        <v>842-EXC-38-53-01</v>
      </c>
      <c r="F205">
        <v>0</v>
      </c>
      <c r="G205">
        <v>0</v>
      </c>
      <c r="H205" s="2">
        <v>39751</v>
      </c>
      <c r="I205" t="s">
        <v>960</v>
      </c>
      <c r="J205">
        <v>3</v>
      </c>
      <c r="K205" t="e">
        <f>VLOOKUP(Cours_statut[[#This Row],[CodeCours]],Tableau1[[Code de Cours Complet]:[Évaluations]],5,0)</f>
        <v>#N/A</v>
      </c>
      <c r="L205" s="2">
        <v>44533</v>
      </c>
      <c r="M205" t="s">
        <v>3341</v>
      </c>
      <c r="N205" t="s">
        <v>344</v>
      </c>
    </row>
    <row r="206" spans="1:16" hidden="1" x14ac:dyDescent="0.25">
      <c r="A206" t="s">
        <v>3344</v>
      </c>
      <c r="B206" t="s">
        <v>3345</v>
      </c>
      <c r="C206">
        <v>53</v>
      </c>
      <c r="D206">
        <v>1</v>
      </c>
      <c r="E206" t="str">
        <f>_xlfn.CONCAT(Cours_statut[[#This Row],[Code MEQ]],"-",Cours_statut[[#This Row],[Code d''option]],"-0",Cours_statut[[#This Row],[Version du cours]])</f>
        <v>842-EXC-39-53-01</v>
      </c>
      <c r="F206">
        <v>0</v>
      </c>
      <c r="G206">
        <v>0</v>
      </c>
      <c r="H206" s="2">
        <v>39755</v>
      </c>
      <c r="I206" t="s">
        <v>960</v>
      </c>
      <c r="J206">
        <v>3</v>
      </c>
      <c r="K206" t="e">
        <f>VLOOKUP(Cours_statut[[#This Row],[CodeCours]],Tableau1[[Code de Cours Complet]:[Évaluations]],5,0)</f>
        <v>#N/A</v>
      </c>
      <c r="L206" s="2">
        <v>44533</v>
      </c>
      <c r="M206" t="s">
        <v>3341</v>
      </c>
      <c r="N206" t="s">
        <v>344</v>
      </c>
    </row>
    <row r="207" spans="1:16" hidden="1" x14ac:dyDescent="0.25">
      <c r="A207" t="s">
        <v>3346</v>
      </c>
      <c r="B207" t="s">
        <v>3347</v>
      </c>
      <c r="C207">
        <v>53</v>
      </c>
      <c r="D207">
        <v>1</v>
      </c>
      <c r="E207" t="str">
        <f>_xlfn.CONCAT(Cours_statut[[#This Row],[Code MEQ]],"-",Cours_statut[[#This Row],[Code d''option]],"-0",Cours_statut[[#This Row],[Version du cours]])</f>
        <v>842-EXC-40-53-01</v>
      </c>
      <c r="F207">
        <v>0</v>
      </c>
      <c r="G207">
        <v>0</v>
      </c>
      <c r="H207" s="2">
        <v>39829</v>
      </c>
      <c r="I207" t="s">
        <v>960</v>
      </c>
      <c r="J207">
        <v>3</v>
      </c>
      <c r="K207" t="e">
        <f>VLOOKUP(Cours_statut[[#This Row],[CodeCours]],Tableau1[[Code de Cours Complet]:[Évaluations]],5,0)</f>
        <v>#N/A</v>
      </c>
      <c r="L207" s="2">
        <v>44533</v>
      </c>
      <c r="M207" t="s">
        <v>3341</v>
      </c>
      <c r="N207" t="s">
        <v>344</v>
      </c>
    </row>
    <row r="208" spans="1:16" x14ac:dyDescent="0.25">
      <c r="A208" t="s">
        <v>2821</v>
      </c>
      <c r="B208" t="s">
        <v>2826</v>
      </c>
      <c r="C208">
        <v>60</v>
      </c>
      <c r="D208">
        <v>5</v>
      </c>
      <c r="E208" t="str">
        <f>_xlfn.CONCAT(Cours_statut[[#This Row],[Code MEQ]],"-",Cours_statut[[#This Row],[Code d''option]],"-0",Cours_statut[[#This Row],[Version du cours]])</f>
        <v>601-102-MQ-60-05</v>
      </c>
      <c r="F208">
        <v>3</v>
      </c>
      <c r="G208">
        <v>2</v>
      </c>
      <c r="H208" s="2">
        <v>45083</v>
      </c>
      <c r="I208" t="s">
        <v>974</v>
      </c>
      <c r="J208">
        <v>2</v>
      </c>
      <c r="K208" t="str">
        <f>VLOOKUP(Cours_statut[[#This Row],[CodeCours]],Tableau1[[Code de Cours Complet]:[Évaluations]],5,0)</f>
        <v>EFel3 autre modèle : Écrit + entretien d'évaluation à 10% avec seuil de réussite à 60% et journal réflexif</v>
      </c>
      <c r="L208" s="2"/>
      <c r="M208" t="s">
        <v>344</v>
      </c>
      <c r="N208" t="s">
        <v>344</v>
      </c>
    </row>
    <row r="209" spans="1:14" hidden="1" x14ac:dyDescent="0.25">
      <c r="A209" t="s">
        <v>3348</v>
      </c>
      <c r="B209" t="s">
        <v>3349</v>
      </c>
      <c r="C209">
        <v>53</v>
      </c>
      <c r="D209">
        <v>1</v>
      </c>
      <c r="E209" t="str">
        <f>_xlfn.CONCAT(Cours_statut[[#This Row],[Code MEQ]],"-",Cours_statut[[#This Row],[Code d''option]],"-0",Cours_statut[[#This Row],[Version du cours]])</f>
        <v>842-EXC-41-53-01</v>
      </c>
      <c r="F209">
        <v>0</v>
      </c>
      <c r="G209">
        <v>0</v>
      </c>
      <c r="H209" s="2">
        <v>39829</v>
      </c>
      <c r="I209" t="s">
        <v>960</v>
      </c>
      <c r="J209">
        <v>3</v>
      </c>
      <c r="K209" t="e">
        <f>VLOOKUP(Cours_statut[[#This Row],[CodeCours]],Tableau1[[Code de Cours Complet]:[Évaluations]],5,0)</f>
        <v>#N/A</v>
      </c>
      <c r="L209" s="2">
        <v>44533</v>
      </c>
      <c r="M209" t="s">
        <v>3341</v>
      </c>
      <c r="N209" t="s">
        <v>344</v>
      </c>
    </row>
    <row r="210" spans="1:14" hidden="1" x14ac:dyDescent="0.25">
      <c r="A210" t="s">
        <v>3654</v>
      </c>
      <c r="B210" t="s">
        <v>3655</v>
      </c>
      <c r="C210">
        <v>53</v>
      </c>
      <c r="D210">
        <v>1</v>
      </c>
      <c r="E210" t="str">
        <f>_xlfn.CONCAT(Cours_statut[[#This Row],[Code MEQ]],"-",Cours_statut[[#This Row],[Code d''option]],"-0",Cours_statut[[#This Row],[Version du cours]])</f>
        <v>843-ACC-01-53-01</v>
      </c>
      <c r="F210">
        <v>0</v>
      </c>
      <c r="G210">
        <v>0</v>
      </c>
      <c r="H210" s="2">
        <v>38896</v>
      </c>
      <c r="I210" t="s">
        <v>960</v>
      </c>
      <c r="J210">
        <v>3</v>
      </c>
      <c r="K210" t="e">
        <f>VLOOKUP(Cours_statut[[#This Row],[CodeCours]],Tableau1[[Code de Cours Complet]:[Évaluations]],5,0)</f>
        <v>#N/A</v>
      </c>
      <c r="L210" s="2">
        <v>44533</v>
      </c>
      <c r="M210" t="s">
        <v>3341</v>
      </c>
      <c r="N210" t="s">
        <v>344</v>
      </c>
    </row>
    <row r="211" spans="1:14" hidden="1" x14ac:dyDescent="0.25">
      <c r="A211" t="s">
        <v>2799</v>
      </c>
      <c r="B211" t="s">
        <v>2811</v>
      </c>
      <c r="C211">
        <v>64</v>
      </c>
      <c r="D211">
        <v>4</v>
      </c>
      <c r="E211" t="str">
        <f>_xlfn.CONCAT(Cours_statut[[#This Row],[Code MEQ]],"-",Cours_statut[[#This Row],[Code d''option]],"-0",Cours_statut[[#This Row],[Version du cours]])</f>
        <v>601-101-MQ-64-04</v>
      </c>
      <c r="F211">
        <v>4</v>
      </c>
      <c r="G211">
        <v>2</v>
      </c>
      <c r="H211" s="2">
        <v>44431</v>
      </c>
      <c r="I211" t="s">
        <v>960</v>
      </c>
      <c r="J211">
        <v>3</v>
      </c>
      <c r="K211" t="e">
        <f>VLOOKUP(Cours_statut[[#This Row],[CodeCours]],Tableau1[[Code de Cours Complet]:[Évaluations]],5,0)</f>
        <v>#N/A</v>
      </c>
      <c r="L211" s="2">
        <v>44522</v>
      </c>
      <c r="M211" t="s">
        <v>2812</v>
      </c>
      <c r="N211" t="s">
        <v>344</v>
      </c>
    </row>
    <row r="212" spans="1:14" hidden="1" x14ac:dyDescent="0.25">
      <c r="A212" t="s">
        <v>2821</v>
      </c>
      <c r="B212" t="s">
        <v>2830</v>
      </c>
      <c r="C212">
        <v>64</v>
      </c>
      <c r="D212">
        <v>4</v>
      </c>
      <c r="E212" t="str">
        <f>_xlfn.CONCAT(Cours_statut[[#This Row],[Code MEQ]],"-",Cours_statut[[#This Row],[Code d''option]],"-0",Cours_statut[[#This Row],[Version du cours]])</f>
        <v>601-102-MQ-64-04</v>
      </c>
      <c r="F212">
        <v>4</v>
      </c>
      <c r="G212">
        <v>2</v>
      </c>
      <c r="H212" s="2">
        <v>44364</v>
      </c>
      <c r="I212" t="s">
        <v>960</v>
      </c>
      <c r="J212">
        <v>3</v>
      </c>
      <c r="K212" t="e">
        <f>VLOOKUP(Cours_statut[[#This Row],[CodeCours]],Tableau1[[Code de Cours Complet]:[Évaluations]],5,0)</f>
        <v>#N/A</v>
      </c>
      <c r="L212" s="2">
        <v>44522</v>
      </c>
      <c r="M212" t="s">
        <v>2812</v>
      </c>
      <c r="N212" t="s">
        <v>344</v>
      </c>
    </row>
    <row r="213" spans="1:14" hidden="1" x14ac:dyDescent="0.25">
      <c r="A213" t="s">
        <v>2856</v>
      </c>
      <c r="B213" t="s">
        <v>2861</v>
      </c>
      <c r="C213">
        <v>64</v>
      </c>
      <c r="D213">
        <v>2</v>
      </c>
      <c r="E213" t="str">
        <f>_xlfn.CONCAT(Cours_statut[[#This Row],[Code MEQ]],"-",Cours_statut[[#This Row],[Code d''option]],"-0",Cours_statut[[#This Row],[Version du cours]])</f>
        <v>601-103-MQ-64-02</v>
      </c>
      <c r="F213">
        <v>4</v>
      </c>
      <c r="G213">
        <v>2</v>
      </c>
      <c r="H213" s="2">
        <v>44364</v>
      </c>
      <c r="I213" t="s">
        <v>960</v>
      </c>
      <c r="J213">
        <v>3</v>
      </c>
      <c r="K213" t="e">
        <f>VLOOKUP(Cours_statut[[#This Row],[CodeCours]],Tableau1[[Code de Cours Complet]:[Évaluations]],5,0)</f>
        <v>#N/A</v>
      </c>
      <c r="L213" s="2">
        <v>44522</v>
      </c>
      <c r="M213" t="s">
        <v>2812</v>
      </c>
      <c r="N213" t="s">
        <v>344</v>
      </c>
    </row>
    <row r="214" spans="1:14" hidden="1" x14ac:dyDescent="0.25">
      <c r="A214" t="s">
        <v>3794</v>
      </c>
      <c r="B214" t="s">
        <v>3796</v>
      </c>
      <c r="C214">
        <v>10</v>
      </c>
      <c r="D214">
        <v>1</v>
      </c>
      <c r="E214" t="str">
        <f>_xlfn.CONCAT(Cours_statut[[#This Row],[Code MEQ]],"-",Cours_statut[[#This Row],[Code d''option]],"-0",Cours_statut[[#This Row],[Version du cours]])</f>
        <v>999-999-99-10-01</v>
      </c>
      <c r="F214">
        <v>4</v>
      </c>
      <c r="G214">
        <v>1</v>
      </c>
      <c r="H214" s="2">
        <v>38391</v>
      </c>
      <c r="I214" t="s">
        <v>960</v>
      </c>
      <c r="J214">
        <v>3</v>
      </c>
      <c r="K214" t="e">
        <f>VLOOKUP(Cours_statut[[#This Row],[CodeCours]],Tableau1[[Code de Cours Complet]:[Évaluations]],5,0)</f>
        <v>#N/A</v>
      </c>
      <c r="L214" s="2">
        <v>44491</v>
      </c>
      <c r="M214" t="s">
        <v>3797</v>
      </c>
      <c r="N214" t="s">
        <v>344</v>
      </c>
    </row>
    <row r="215" spans="1:14" hidden="1" x14ac:dyDescent="0.25">
      <c r="A215" t="s">
        <v>3801</v>
      </c>
      <c r="B215" t="s">
        <v>3802</v>
      </c>
      <c r="C215">
        <v>10</v>
      </c>
      <c r="D215">
        <v>0</v>
      </c>
      <c r="E215" t="str">
        <f>_xlfn.CONCAT(Cours_statut[[#This Row],[Code MEQ]],"-",Cours_statut[[#This Row],[Code d''option]],"-0",Cours_statut[[#This Row],[Version du cours]])</f>
        <v>CEI-001-EI-10-00</v>
      </c>
      <c r="F215">
        <v>0</v>
      </c>
      <c r="G215">
        <v>1</v>
      </c>
      <c r="H215" s="2">
        <v>18264</v>
      </c>
      <c r="I215" t="s">
        <v>960</v>
      </c>
      <c r="J215">
        <v>3</v>
      </c>
      <c r="K215" t="e">
        <f>VLOOKUP(Cours_statut[[#This Row],[CodeCours]],Tableau1[[Code de Cours Complet]:[Évaluations]],5,0)</f>
        <v>#N/A</v>
      </c>
      <c r="L215" s="2">
        <v>44491</v>
      </c>
      <c r="M215" t="s">
        <v>3803</v>
      </c>
      <c r="N215" t="s">
        <v>344</v>
      </c>
    </row>
    <row r="216" spans="1:14" hidden="1" x14ac:dyDescent="0.25">
      <c r="A216" t="s">
        <v>3804</v>
      </c>
      <c r="B216" t="s">
        <v>3805</v>
      </c>
      <c r="C216">
        <v>10</v>
      </c>
      <c r="D216">
        <v>0</v>
      </c>
      <c r="E216" t="str">
        <f>_xlfn.CONCAT(Cours_statut[[#This Row],[Code MEQ]],"-",Cours_statut[[#This Row],[Code d''option]],"-0",Cours_statut[[#This Row],[Version du cours]])</f>
        <v>CEI-01B-EI-10-00</v>
      </c>
      <c r="F216">
        <v>0</v>
      </c>
      <c r="G216">
        <v>1</v>
      </c>
      <c r="H216" s="2">
        <v>18264</v>
      </c>
      <c r="I216" t="s">
        <v>960</v>
      </c>
      <c r="J216">
        <v>3</v>
      </c>
      <c r="K216" t="e">
        <f>VLOOKUP(Cours_statut[[#This Row],[CodeCours]],Tableau1[[Code de Cours Complet]:[Évaluations]],5,0)</f>
        <v>#N/A</v>
      </c>
      <c r="L216" s="2">
        <v>44491</v>
      </c>
      <c r="M216" t="s">
        <v>3803</v>
      </c>
      <c r="N216" t="s">
        <v>344</v>
      </c>
    </row>
    <row r="217" spans="1:14" hidden="1" x14ac:dyDescent="0.25">
      <c r="A217" t="s">
        <v>3806</v>
      </c>
      <c r="B217" t="s">
        <v>3807</v>
      </c>
      <c r="C217">
        <v>10</v>
      </c>
      <c r="D217">
        <v>0</v>
      </c>
      <c r="E217" t="str">
        <f>_xlfn.CONCAT(Cours_statut[[#This Row],[Code MEQ]],"-",Cours_statut[[#This Row],[Code d''option]],"-0",Cours_statut[[#This Row],[Version du cours]])</f>
        <v>CEI-100-EI-10-00</v>
      </c>
      <c r="F217">
        <v>0</v>
      </c>
      <c r="G217">
        <v>1</v>
      </c>
      <c r="H217" s="2">
        <v>18264</v>
      </c>
      <c r="I217" t="s">
        <v>960</v>
      </c>
      <c r="J217">
        <v>3</v>
      </c>
      <c r="K217" t="e">
        <f>VLOOKUP(Cours_statut[[#This Row],[CodeCours]],Tableau1[[Code de Cours Complet]:[Évaluations]],5,0)</f>
        <v>#N/A</v>
      </c>
      <c r="L217" s="2">
        <v>44491</v>
      </c>
      <c r="M217" t="s">
        <v>3803</v>
      </c>
      <c r="N217" t="s">
        <v>344</v>
      </c>
    </row>
    <row r="218" spans="1:14" hidden="1" x14ac:dyDescent="0.25">
      <c r="A218" t="s">
        <v>3808</v>
      </c>
      <c r="B218" t="s">
        <v>3809</v>
      </c>
      <c r="C218">
        <v>10</v>
      </c>
      <c r="D218">
        <v>0</v>
      </c>
      <c r="E218" t="str">
        <f>_xlfn.CONCAT(Cours_statut[[#This Row],[Code MEQ]],"-",Cours_statut[[#This Row],[Code d''option]],"-0",Cours_statut[[#This Row],[Version du cours]])</f>
        <v>CEI-101-EI-10-00</v>
      </c>
      <c r="F218">
        <v>0</v>
      </c>
      <c r="G218">
        <v>1</v>
      </c>
      <c r="H218" s="2">
        <v>18264</v>
      </c>
      <c r="I218" t="s">
        <v>960</v>
      </c>
      <c r="J218">
        <v>3</v>
      </c>
      <c r="K218" t="e">
        <f>VLOOKUP(Cours_statut[[#This Row],[CodeCours]],Tableau1[[Code de Cours Complet]:[Évaluations]],5,0)</f>
        <v>#N/A</v>
      </c>
      <c r="L218" s="2">
        <v>44491</v>
      </c>
      <c r="M218" t="s">
        <v>3803</v>
      </c>
      <c r="N218" t="s">
        <v>344</v>
      </c>
    </row>
    <row r="219" spans="1:14" x14ac:dyDescent="0.25">
      <c r="A219" t="s">
        <v>1032</v>
      </c>
      <c r="B219" t="s">
        <v>1043</v>
      </c>
      <c r="C219">
        <v>65</v>
      </c>
      <c r="D219">
        <v>4</v>
      </c>
      <c r="E219" t="str">
        <f>_xlfn.CONCAT(Cours_statut[[#This Row],[Code MEQ]],"-",Cours_statut[[#This Row],[Code d''option]],"-0",Cours_statut[[#This Row],[Version du cours]])</f>
        <v>109-103-MQ-65-04</v>
      </c>
      <c r="F219">
        <v>3</v>
      </c>
      <c r="G219">
        <v>1</v>
      </c>
      <c r="H219" s="2">
        <v>45078</v>
      </c>
      <c r="I219" t="s">
        <v>974</v>
      </c>
      <c r="J219">
        <v>2</v>
      </c>
      <c r="K219" t="str">
        <f>VLOOKUP(Cours_statut[[#This Row],[CodeCours]],Tableau1[[Code de Cours Complet]:[Évaluations]],5,0)</f>
        <v>Autre modèle : Oral seulement</v>
      </c>
      <c r="L219" s="2"/>
      <c r="M219" t="s">
        <v>344</v>
      </c>
      <c r="N219" t="s">
        <v>344</v>
      </c>
    </row>
    <row r="220" spans="1:14" x14ac:dyDescent="0.25">
      <c r="A220" t="s">
        <v>999</v>
      </c>
      <c r="B220" t="s">
        <v>1006</v>
      </c>
      <c r="C220">
        <v>60</v>
      </c>
      <c r="D220">
        <v>4</v>
      </c>
      <c r="E220" t="str">
        <f>_xlfn.CONCAT(Cours_statut[[#This Row],[Code MEQ]],"-",Cours_statut[[#This Row],[Code d''option]],"-0",Cours_statut[[#This Row],[Version du cours]])</f>
        <v>109-101-MQ-60-04</v>
      </c>
      <c r="F220">
        <v>3</v>
      </c>
      <c r="G220">
        <v>1</v>
      </c>
      <c r="H220" s="2">
        <v>44973</v>
      </c>
      <c r="I220" t="s">
        <v>974</v>
      </c>
      <c r="J220">
        <v>2</v>
      </c>
      <c r="K220" t="str">
        <f>VLOOKUP(Cours_statut[[#This Row],[CodeCours]],Tableau1[[Code de Cours Complet]:[Évaluations]],5,0)</f>
        <v>Autre modèle : Oral seulement</v>
      </c>
      <c r="L220" s="2"/>
      <c r="M220" t="s">
        <v>344</v>
      </c>
      <c r="N220" t="s">
        <v>344</v>
      </c>
    </row>
    <row r="221" spans="1:14" hidden="1" x14ac:dyDescent="0.25">
      <c r="A221" t="s">
        <v>3810</v>
      </c>
      <c r="B221" t="s">
        <v>3811</v>
      </c>
      <c r="C221">
        <v>10</v>
      </c>
      <c r="D221">
        <v>0</v>
      </c>
      <c r="E221" t="str">
        <f>_xlfn.CONCAT(Cours_statut[[#This Row],[Code MEQ]],"-",Cours_statut[[#This Row],[Code d''option]],"-0",Cours_statut[[#This Row],[Version du cours]])</f>
        <v>CEI-105-EI-10-00</v>
      </c>
      <c r="F221">
        <v>0</v>
      </c>
      <c r="G221">
        <v>1</v>
      </c>
      <c r="H221" s="2">
        <v>18264</v>
      </c>
      <c r="I221" t="s">
        <v>960</v>
      </c>
      <c r="J221">
        <v>3</v>
      </c>
      <c r="K221" t="e">
        <f>VLOOKUP(Cours_statut[[#This Row],[CodeCours]],Tableau1[[Code de Cours Complet]:[Évaluations]],5,0)</f>
        <v>#N/A</v>
      </c>
      <c r="L221" s="2">
        <v>44491</v>
      </c>
      <c r="M221" t="s">
        <v>3803</v>
      </c>
      <c r="N221" t="s">
        <v>344</v>
      </c>
    </row>
    <row r="222" spans="1:14" hidden="1" x14ac:dyDescent="0.25">
      <c r="A222" t="s">
        <v>3812</v>
      </c>
      <c r="B222" t="s">
        <v>3813</v>
      </c>
      <c r="C222">
        <v>10</v>
      </c>
      <c r="D222">
        <v>0</v>
      </c>
      <c r="E222" t="str">
        <f>_xlfn.CONCAT(Cours_statut[[#This Row],[Code MEQ]],"-",Cours_statut[[#This Row],[Code d''option]],"-0",Cours_statut[[#This Row],[Version du cours]])</f>
        <v>CEI-201-EI-10-00</v>
      </c>
      <c r="F222">
        <v>0</v>
      </c>
      <c r="G222">
        <v>1</v>
      </c>
      <c r="H222" s="2">
        <v>18264</v>
      </c>
      <c r="I222" t="s">
        <v>960</v>
      </c>
      <c r="J222">
        <v>3</v>
      </c>
      <c r="K222" t="e">
        <f>VLOOKUP(Cours_statut[[#This Row],[CodeCours]],Tableau1[[Code de Cours Complet]:[Évaluations]],5,0)</f>
        <v>#N/A</v>
      </c>
      <c r="L222" s="2">
        <v>44491</v>
      </c>
      <c r="M222" t="s">
        <v>3803</v>
      </c>
      <c r="N222" t="s">
        <v>344</v>
      </c>
    </row>
    <row r="223" spans="1:14" hidden="1" x14ac:dyDescent="0.25">
      <c r="A223" t="s">
        <v>3814</v>
      </c>
      <c r="B223" t="s">
        <v>3815</v>
      </c>
      <c r="C223">
        <v>10</v>
      </c>
      <c r="D223">
        <v>0</v>
      </c>
      <c r="E223" t="str">
        <f>_xlfn.CONCAT(Cours_statut[[#This Row],[Code MEQ]],"-",Cours_statut[[#This Row],[Code d''option]],"-0",Cours_statut[[#This Row],[Version du cours]])</f>
        <v>CEI-205-EI-10-00</v>
      </c>
      <c r="F223">
        <v>0</v>
      </c>
      <c r="G223">
        <v>1</v>
      </c>
      <c r="H223" s="2">
        <v>18264</v>
      </c>
      <c r="I223" t="s">
        <v>960</v>
      </c>
      <c r="J223">
        <v>3</v>
      </c>
      <c r="K223" t="e">
        <f>VLOOKUP(Cours_statut[[#This Row],[CodeCours]],Tableau1[[Code de Cours Complet]:[Évaluations]],5,0)</f>
        <v>#N/A</v>
      </c>
      <c r="L223" s="2">
        <v>44491</v>
      </c>
      <c r="M223" t="s">
        <v>3803</v>
      </c>
      <c r="N223" t="s">
        <v>344</v>
      </c>
    </row>
    <row r="224" spans="1:14" hidden="1" x14ac:dyDescent="0.25">
      <c r="A224" t="s">
        <v>3816</v>
      </c>
      <c r="B224" t="s">
        <v>3817</v>
      </c>
      <c r="C224">
        <v>10</v>
      </c>
      <c r="D224">
        <v>0</v>
      </c>
      <c r="E224" t="str">
        <f>_xlfn.CONCAT(Cours_statut[[#This Row],[Code MEQ]],"-",Cours_statut[[#This Row],[Code d''option]],"-0",Cours_statut[[#This Row],[Version du cours]])</f>
        <v>CEI-301-EI-10-00</v>
      </c>
      <c r="F224">
        <v>0</v>
      </c>
      <c r="G224">
        <v>1</v>
      </c>
      <c r="H224" s="2">
        <v>18264</v>
      </c>
      <c r="I224" t="s">
        <v>960</v>
      </c>
      <c r="J224">
        <v>3</v>
      </c>
      <c r="K224" t="e">
        <f>VLOOKUP(Cours_statut[[#This Row],[CodeCours]],Tableau1[[Code de Cours Complet]:[Évaluations]],5,0)</f>
        <v>#N/A</v>
      </c>
      <c r="L224" s="2">
        <v>44491</v>
      </c>
      <c r="M224" t="s">
        <v>3803</v>
      </c>
      <c r="N224" t="s">
        <v>344</v>
      </c>
    </row>
    <row r="225" spans="1:14" hidden="1" x14ac:dyDescent="0.25">
      <c r="A225" t="s">
        <v>3818</v>
      </c>
      <c r="B225" t="s">
        <v>3819</v>
      </c>
      <c r="C225">
        <v>10</v>
      </c>
      <c r="D225">
        <v>0</v>
      </c>
      <c r="E225" t="str">
        <f>_xlfn.CONCAT(Cours_statut[[#This Row],[Code MEQ]],"-",Cours_statut[[#This Row],[Code d''option]],"-0",Cours_statut[[#This Row],[Version du cours]])</f>
        <v>CEI-305-EI-10-00</v>
      </c>
      <c r="F225">
        <v>0</v>
      </c>
      <c r="G225">
        <v>1</v>
      </c>
      <c r="H225" s="2">
        <v>18264</v>
      </c>
      <c r="I225" t="s">
        <v>960</v>
      </c>
      <c r="J225">
        <v>3</v>
      </c>
      <c r="K225" t="e">
        <f>VLOOKUP(Cours_statut[[#This Row],[CodeCours]],Tableau1[[Code de Cours Complet]:[Évaluations]],5,0)</f>
        <v>#N/A</v>
      </c>
      <c r="L225" s="2">
        <v>44491</v>
      </c>
      <c r="M225" t="s">
        <v>3803</v>
      </c>
      <c r="N225" t="s">
        <v>344</v>
      </c>
    </row>
    <row r="226" spans="1:14" hidden="1" x14ac:dyDescent="0.25">
      <c r="A226" t="s">
        <v>3820</v>
      </c>
      <c r="B226" t="s">
        <v>3821</v>
      </c>
      <c r="C226">
        <v>10</v>
      </c>
      <c r="D226">
        <v>0</v>
      </c>
      <c r="E226" t="str">
        <f>_xlfn.CONCAT(Cours_statut[[#This Row],[Code MEQ]],"-",Cours_statut[[#This Row],[Code d''option]],"-0",Cours_statut[[#This Row],[Version du cours]])</f>
        <v>CEI-306-EI-10-00</v>
      </c>
      <c r="F226">
        <v>0</v>
      </c>
      <c r="G226">
        <v>1</v>
      </c>
      <c r="H226" s="2">
        <v>18264</v>
      </c>
      <c r="I226" t="s">
        <v>960</v>
      </c>
      <c r="J226">
        <v>3</v>
      </c>
      <c r="K226" t="e">
        <f>VLOOKUP(Cours_statut[[#This Row],[CodeCours]],Tableau1[[Code de Cours Complet]:[Évaluations]],5,0)</f>
        <v>#N/A</v>
      </c>
      <c r="L226" s="2">
        <v>44491</v>
      </c>
      <c r="M226" t="s">
        <v>3803</v>
      </c>
      <c r="N226" t="s">
        <v>344</v>
      </c>
    </row>
    <row r="227" spans="1:14" x14ac:dyDescent="0.25">
      <c r="A227" t="s">
        <v>1032</v>
      </c>
      <c r="B227" t="s">
        <v>1037</v>
      </c>
      <c r="C227">
        <v>60</v>
      </c>
      <c r="D227">
        <v>4</v>
      </c>
      <c r="E227" t="str">
        <f>_xlfn.CONCAT(Cours_statut[[#This Row],[Code MEQ]],"-",Cours_statut[[#This Row],[Code d''option]],"-0",Cours_statut[[#This Row],[Version du cours]])</f>
        <v>109-103-MQ-60-04</v>
      </c>
      <c r="F227">
        <v>3</v>
      </c>
      <c r="G227">
        <v>1</v>
      </c>
      <c r="H227" s="2">
        <v>44886</v>
      </c>
      <c r="I227" t="s">
        <v>974</v>
      </c>
      <c r="J227">
        <v>2</v>
      </c>
      <c r="K227" t="str">
        <f>VLOOKUP(Cours_statut[[#This Row],[CodeCours]],Tableau1[[Code de Cours Complet]:[Évaluations]],5,0)</f>
        <v>Autre modèle : Oral seulement</v>
      </c>
      <c r="L227" s="2"/>
      <c r="M227" t="s">
        <v>344</v>
      </c>
      <c r="N227" t="s">
        <v>344</v>
      </c>
    </row>
    <row r="228" spans="1:14" hidden="1" x14ac:dyDescent="0.25">
      <c r="A228" t="s">
        <v>3822</v>
      </c>
      <c r="B228" t="s">
        <v>3823</v>
      </c>
      <c r="C228">
        <v>10</v>
      </c>
      <c r="D228">
        <v>0</v>
      </c>
      <c r="E228" t="str">
        <f>_xlfn.CONCAT(Cours_statut[[#This Row],[Code MEQ]],"-",Cours_statut[[#This Row],[Code d''option]],"-0",Cours_statut[[#This Row],[Version du cours]])</f>
        <v>CEI-330-EI-10-00</v>
      </c>
      <c r="F228">
        <v>0</v>
      </c>
      <c r="G228">
        <v>1</v>
      </c>
      <c r="H228" s="2">
        <v>18264</v>
      </c>
      <c r="I228" t="s">
        <v>960</v>
      </c>
      <c r="J228">
        <v>3</v>
      </c>
      <c r="K228" t="e">
        <f>VLOOKUP(Cours_statut[[#This Row],[CodeCours]],Tableau1[[Code de Cours Complet]:[Évaluations]],5,0)</f>
        <v>#N/A</v>
      </c>
      <c r="L228" s="2">
        <v>44491</v>
      </c>
      <c r="M228" t="s">
        <v>3803</v>
      </c>
      <c r="N228" t="s">
        <v>344</v>
      </c>
    </row>
    <row r="229" spans="1:14" hidden="1" x14ac:dyDescent="0.25">
      <c r="A229" t="s">
        <v>3824</v>
      </c>
      <c r="B229" t="s">
        <v>3825</v>
      </c>
      <c r="C229">
        <v>10</v>
      </c>
      <c r="D229">
        <v>0</v>
      </c>
      <c r="E229" t="str">
        <f>_xlfn.CONCAT(Cours_statut[[#This Row],[Code MEQ]],"-",Cours_statut[[#This Row],[Code d''option]],"-0",Cours_statut[[#This Row],[Version du cours]])</f>
        <v>CEI-340-EI-10-00</v>
      </c>
      <c r="F229">
        <v>0</v>
      </c>
      <c r="G229">
        <v>1</v>
      </c>
      <c r="H229" s="2">
        <v>18264</v>
      </c>
      <c r="I229" t="s">
        <v>960</v>
      </c>
      <c r="J229">
        <v>3</v>
      </c>
      <c r="K229" t="e">
        <f>VLOOKUP(Cours_statut[[#This Row],[CodeCours]],Tableau1[[Code de Cours Complet]:[Évaluations]],5,0)</f>
        <v>#N/A</v>
      </c>
      <c r="L229" s="2">
        <v>44491</v>
      </c>
      <c r="M229" t="s">
        <v>3803</v>
      </c>
      <c r="N229" t="s">
        <v>344</v>
      </c>
    </row>
    <row r="230" spans="1:14" hidden="1" x14ac:dyDescent="0.25">
      <c r="A230" t="s">
        <v>3826</v>
      </c>
      <c r="B230" t="s">
        <v>3827</v>
      </c>
      <c r="C230">
        <v>10</v>
      </c>
      <c r="D230">
        <v>0</v>
      </c>
      <c r="E230" t="str">
        <f>_xlfn.CONCAT(Cours_statut[[#This Row],[Code MEQ]],"-",Cours_statut[[#This Row],[Code d''option]],"-0",Cours_statut[[#This Row],[Version du cours]])</f>
        <v>CEI-405-EI-10-00</v>
      </c>
      <c r="F230">
        <v>0</v>
      </c>
      <c r="G230">
        <v>1</v>
      </c>
      <c r="H230" s="2">
        <v>18264</v>
      </c>
      <c r="I230" t="s">
        <v>960</v>
      </c>
      <c r="J230">
        <v>3</v>
      </c>
      <c r="K230" t="e">
        <f>VLOOKUP(Cours_statut[[#This Row],[CodeCours]],Tableau1[[Code de Cours Complet]:[Évaluations]],5,0)</f>
        <v>#N/A</v>
      </c>
      <c r="L230" s="2">
        <v>44491</v>
      </c>
      <c r="M230" t="s">
        <v>3803</v>
      </c>
      <c r="N230" t="s">
        <v>344</v>
      </c>
    </row>
    <row r="231" spans="1:14" hidden="1" x14ac:dyDescent="0.25">
      <c r="A231" t="s">
        <v>3828</v>
      </c>
      <c r="B231" t="s">
        <v>3829</v>
      </c>
      <c r="C231">
        <v>10</v>
      </c>
      <c r="D231">
        <v>0</v>
      </c>
      <c r="E231" t="str">
        <f>_xlfn.CONCAT(Cours_statut[[#This Row],[Code MEQ]],"-",Cours_statut[[#This Row],[Code d''option]],"-0",Cours_statut[[#This Row],[Version du cours]])</f>
        <v>CEI-420-79-10-00</v>
      </c>
      <c r="F231">
        <v>0</v>
      </c>
      <c r="G231">
        <v>1</v>
      </c>
      <c r="H231" s="2">
        <v>18264</v>
      </c>
      <c r="I231" t="s">
        <v>960</v>
      </c>
      <c r="J231">
        <v>3</v>
      </c>
      <c r="K231" t="e">
        <f>VLOOKUP(Cours_statut[[#This Row],[CodeCours]],Tableau1[[Code de Cours Complet]:[Évaluations]],5,0)</f>
        <v>#N/A</v>
      </c>
      <c r="L231" s="2">
        <v>44491</v>
      </c>
      <c r="M231" t="s">
        <v>3803</v>
      </c>
      <c r="N231" t="s">
        <v>344</v>
      </c>
    </row>
    <row r="232" spans="1:14" hidden="1" x14ac:dyDescent="0.25">
      <c r="A232" t="s">
        <v>3830</v>
      </c>
      <c r="B232" t="s">
        <v>3831</v>
      </c>
      <c r="C232">
        <v>10</v>
      </c>
      <c r="D232">
        <v>0</v>
      </c>
      <c r="E232" t="str">
        <f>_xlfn.CONCAT(Cours_statut[[#This Row],[Code MEQ]],"-",Cours_statut[[#This Row],[Code d''option]],"-0",Cours_statut[[#This Row],[Version du cours]])</f>
        <v>CEI-427-EI-10-00</v>
      </c>
      <c r="F232">
        <v>0</v>
      </c>
      <c r="G232">
        <v>1</v>
      </c>
      <c r="H232" s="2">
        <v>18264</v>
      </c>
      <c r="I232" t="s">
        <v>960</v>
      </c>
      <c r="J232">
        <v>3</v>
      </c>
      <c r="K232" t="e">
        <f>VLOOKUP(Cours_statut[[#This Row],[CodeCours]],Tableau1[[Code de Cours Complet]:[Évaluations]],5,0)</f>
        <v>#N/A</v>
      </c>
      <c r="L232" s="2">
        <v>44491</v>
      </c>
      <c r="M232" t="s">
        <v>3803</v>
      </c>
      <c r="N232" t="s">
        <v>344</v>
      </c>
    </row>
    <row r="233" spans="1:14" hidden="1" x14ac:dyDescent="0.25">
      <c r="A233" t="s">
        <v>3832</v>
      </c>
      <c r="B233" t="s">
        <v>3833</v>
      </c>
      <c r="C233">
        <v>10</v>
      </c>
      <c r="D233">
        <v>0</v>
      </c>
      <c r="E233" t="str">
        <f>_xlfn.CONCAT(Cours_statut[[#This Row],[Code MEQ]],"-",Cours_statut[[#This Row],[Code d''option]],"-0",Cours_statut[[#This Row],[Version du cours]])</f>
        <v>CEI-429-EI-10-00</v>
      </c>
      <c r="F233">
        <v>0</v>
      </c>
      <c r="G233">
        <v>1</v>
      </c>
      <c r="H233" s="2">
        <v>18264</v>
      </c>
      <c r="I233" t="s">
        <v>960</v>
      </c>
      <c r="J233">
        <v>3</v>
      </c>
      <c r="K233" t="e">
        <f>VLOOKUP(Cours_statut[[#This Row],[CodeCours]],Tableau1[[Code de Cours Complet]:[Évaluations]],5,0)</f>
        <v>#N/A</v>
      </c>
      <c r="L233" s="2">
        <v>44491</v>
      </c>
      <c r="M233" t="s">
        <v>3803</v>
      </c>
      <c r="N233" t="s">
        <v>344</v>
      </c>
    </row>
    <row r="234" spans="1:14" hidden="1" x14ac:dyDescent="0.25">
      <c r="A234" t="s">
        <v>3834</v>
      </c>
      <c r="B234" t="s">
        <v>3835</v>
      </c>
      <c r="C234">
        <v>10</v>
      </c>
      <c r="D234">
        <v>0</v>
      </c>
      <c r="E234" t="str">
        <f>_xlfn.CONCAT(Cours_statut[[#This Row],[Code MEQ]],"-",Cours_statut[[#This Row],[Code d''option]],"-0",Cours_statut[[#This Row],[Version du cours]])</f>
        <v>CEI-430-EI-10-00</v>
      </c>
      <c r="F234">
        <v>0</v>
      </c>
      <c r="G234">
        <v>1</v>
      </c>
      <c r="H234" s="2">
        <v>18264</v>
      </c>
      <c r="I234" t="s">
        <v>960</v>
      </c>
      <c r="J234">
        <v>3</v>
      </c>
      <c r="K234" t="e">
        <f>VLOOKUP(Cours_statut[[#This Row],[CodeCours]],Tableau1[[Code de Cours Complet]:[Évaluations]],5,0)</f>
        <v>#N/A</v>
      </c>
      <c r="L234" s="2">
        <v>44491</v>
      </c>
      <c r="M234" t="s">
        <v>3803</v>
      </c>
      <c r="N234" t="s">
        <v>344</v>
      </c>
    </row>
    <row r="235" spans="1:14" hidden="1" x14ac:dyDescent="0.25">
      <c r="A235" t="s">
        <v>3836</v>
      </c>
      <c r="B235" t="s">
        <v>3837</v>
      </c>
      <c r="C235">
        <v>10</v>
      </c>
      <c r="D235">
        <v>0</v>
      </c>
      <c r="E235" t="str">
        <f>_xlfn.CONCAT(Cours_statut[[#This Row],[Code MEQ]],"-",Cours_statut[[#This Row],[Code d''option]],"-0",Cours_statut[[#This Row],[Version du cours]])</f>
        <v>CEI-440-EI-10-00</v>
      </c>
      <c r="F235">
        <v>0</v>
      </c>
      <c r="G235">
        <v>1</v>
      </c>
      <c r="H235" s="2">
        <v>18264</v>
      </c>
      <c r="I235" t="s">
        <v>960</v>
      </c>
      <c r="J235">
        <v>3</v>
      </c>
      <c r="K235" t="e">
        <f>VLOOKUP(Cours_statut[[#This Row],[CodeCours]],Tableau1[[Code de Cours Complet]:[Évaluations]],5,0)</f>
        <v>#N/A</v>
      </c>
      <c r="L235" s="2">
        <v>44491</v>
      </c>
      <c r="M235" t="s">
        <v>3803</v>
      </c>
      <c r="N235" t="s">
        <v>344</v>
      </c>
    </row>
    <row r="236" spans="1:14" hidden="1" x14ac:dyDescent="0.25">
      <c r="A236" t="s">
        <v>3838</v>
      </c>
      <c r="B236" t="s">
        <v>3839</v>
      </c>
      <c r="C236">
        <v>10</v>
      </c>
      <c r="D236">
        <v>0</v>
      </c>
      <c r="E236" t="str">
        <f>_xlfn.CONCAT(Cours_statut[[#This Row],[Code MEQ]],"-",Cours_statut[[#This Row],[Code d''option]],"-0",Cours_statut[[#This Row],[Version du cours]])</f>
        <v>CEI-501-EI-10-00</v>
      </c>
      <c r="F236">
        <v>0</v>
      </c>
      <c r="G236">
        <v>1</v>
      </c>
      <c r="H236" s="2">
        <v>18264</v>
      </c>
      <c r="I236" t="s">
        <v>960</v>
      </c>
      <c r="J236">
        <v>3</v>
      </c>
      <c r="K236" t="e">
        <f>VLOOKUP(Cours_statut[[#This Row],[CodeCours]],Tableau1[[Code de Cours Complet]:[Évaluations]],5,0)</f>
        <v>#N/A</v>
      </c>
      <c r="L236" s="2">
        <v>44491</v>
      </c>
      <c r="M236" t="s">
        <v>3803</v>
      </c>
      <c r="N236" t="s">
        <v>344</v>
      </c>
    </row>
    <row r="237" spans="1:14" hidden="1" x14ac:dyDescent="0.25">
      <c r="A237" t="s">
        <v>3840</v>
      </c>
      <c r="B237" t="s">
        <v>3841</v>
      </c>
      <c r="C237">
        <v>10</v>
      </c>
      <c r="D237">
        <v>0</v>
      </c>
      <c r="E237" t="str">
        <f>_xlfn.CONCAT(Cours_statut[[#This Row],[Code MEQ]],"-",Cours_statut[[#This Row],[Code d''option]],"-0",Cours_statut[[#This Row],[Version du cours]])</f>
        <v>CEI-505-EI-10-00</v>
      </c>
      <c r="F237">
        <v>0</v>
      </c>
      <c r="G237">
        <v>1</v>
      </c>
      <c r="H237" s="2">
        <v>18264</v>
      </c>
      <c r="I237" t="s">
        <v>960</v>
      </c>
      <c r="J237">
        <v>3</v>
      </c>
      <c r="K237" t="e">
        <f>VLOOKUP(Cours_statut[[#This Row],[CodeCours]],Tableau1[[Code de Cours Complet]:[Évaluations]],5,0)</f>
        <v>#N/A</v>
      </c>
      <c r="L237" s="2">
        <v>44491</v>
      </c>
      <c r="M237" t="s">
        <v>3803</v>
      </c>
      <c r="N237" t="s">
        <v>344</v>
      </c>
    </row>
    <row r="238" spans="1:14" hidden="1" x14ac:dyDescent="0.25">
      <c r="A238" t="s">
        <v>3842</v>
      </c>
      <c r="B238" t="s">
        <v>3843</v>
      </c>
      <c r="C238">
        <v>10</v>
      </c>
      <c r="D238">
        <v>0</v>
      </c>
      <c r="E238" t="str">
        <f>_xlfn.CONCAT(Cours_statut[[#This Row],[Code MEQ]],"-",Cours_statut[[#This Row],[Code d''option]],"-0",Cours_statut[[#This Row],[Version du cours]])</f>
        <v>CEI-530-EI-10-00</v>
      </c>
      <c r="F238">
        <v>0</v>
      </c>
      <c r="G238">
        <v>1</v>
      </c>
      <c r="H238" s="2">
        <v>18264</v>
      </c>
      <c r="I238" t="s">
        <v>960</v>
      </c>
      <c r="J238">
        <v>3</v>
      </c>
      <c r="K238" t="e">
        <f>VLOOKUP(Cours_statut[[#This Row],[CodeCours]],Tableau1[[Code de Cours Complet]:[Évaluations]],5,0)</f>
        <v>#N/A</v>
      </c>
      <c r="L238" s="2">
        <v>44491</v>
      </c>
      <c r="M238" t="s">
        <v>3803</v>
      </c>
      <c r="N238" t="s">
        <v>344</v>
      </c>
    </row>
    <row r="239" spans="1:14" hidden="1" x14ac:dyDescent="0.25">
      <c r="A239" t="s">
        <v>3844</v>
      </c>
      <c r="B239" t="s">
        <v>3845</v>
      </c>
      <c r="C239">
        <v>10</v>
      </c>
      <c r="D239">
        <v>0</v>
      </c>
      <c r="E239" t="str">
        <f>_xlfn.CONCAT(Cours_statut[[#This Row],[Code MEQ]],"-",Cours_statut[[#This Row],[Code d''option]],"-0",Cours_statut[[#This Row],[Version du cours]])</f>
        <v>CEI-540-EI-10-00</v>
      </c>
      <c r="F239">
        <v>0</v>
      </c>
      <c r="G239">
        <v>1</v>
      </c>
      <c r="H239" s="2">
        <v>18264</v>
      </c>
      <c r="I239" t="s">
        <v>960</v>
      </c>
      <c r="J239">
        <v>3</v>
      </c>
      <c r="K239" t="e">
        <f>VLOOKUP(Cours_statut[[#This Row],[CodeCours]],Tableau1[[Code de Cours Complet]:[Évaluations]],5,0)</f>
        <v>#N/A</v>
      </c>
      <c r="L239" s="2">
        <v>44491</v>
      </c>
      <c r="M239" t="s">
        <v>3803</v>
      </c>
      <c r="N239" t="s">
        <v>344</v>
      </c>
    </row>
    <row r="240" spans="1:14" hidden="1" x14ac:dyDescent="0.25">
      <c r="A240" t="s">
        <v>3846</v>
      </c>
      <c r="B240" t="s">
        <v>3847</v>
      </c>
      <c r="C240">
        <v>10</v>
      </c>
      <c r="D240">
        <v>0</v>
      </c>
      <c r="E240" t="str">
        <f>_xlfn.CONCAT(Cours_statut[[#This Row],[Code MEQ]],"-",Cours_statut[[#This Row],[Code d''option]],"-0",Cours_statut[[#This Row],[Version du cours]])</f>
        <v>CEI-550-EI-10-00</v>
      </c>
      <c r="F240">
        <v>0</v>
      </c>
      <c r="G240">
        <v>1</v>
      </c>
      <c r="H240" s="2">
        <v>18264</v>
      </c>
      <c r="I240" t="s">
        <v>960</v>
      </c>
      <c r="J240">
        <v>3</v>
      </c>
      <c r="K240" t="e">
        <f>VLOOKUP(Cours_statut[[#This Row],[CodeCours]],Tableau1[[Code de Cours Complet]:[Évaluations]],5,0)</f>
        <v>#N/A</v>
      </c>
      <c r="L240" s="2">
        <v>44491</v>
      </c>
      <c r="M240" t="s">
        <v>3803</v>
      </c>
      <c r="N240" t="s">
        <v>344</v>
      </c>
    </row>
    <row r="241" spans="1:14" hidden="1" x14ac:dyDescent="0.25">
      <c r="A241" t="s">
        <v>3848</v>
      </c>
      <c r="B241" t="s">
        <v>3849</v>
      </c>
      <c r="C241">
        <v>10</v>
      </c>
      <c r="D241">
        <v>0</v>
      </c>
      <c r="E241" t="str">
        <f>_xlfn.CONCAT(Cours_statut[[#This Row],[Code MEQ]],"-",Cours_statut[[#This Row],[Code d''option]],"-0",Cours_statut[[#This Row],[Version du cours]])</f>
        <v>CEI-630-EI-10-00</v>
      </c>
      <c r="F241">
        <v>0</v>
      </c>
      <c r="G241">
        <v>1</v>
      </c>
      <c r="H241" s="2">
        <v>18264</v>
      </c>
      <c r="I241" t="s">
        <v>960</v>
      </c>
      <c r="J241">
        <v>3</v>
      </c>
      <c r="K241" t="e">
        <f>VLOOKUP(Cours_statut[[#This Row],[CodeCours]],Tableau1[[Code de Cours Complet]:[Évaluations]],5,0)</f>
        <v>#N/A</v>
      </c>
      <c r="L241" s="2">
        <v>44491</v>
      </c>
      <c r="M241" t="s">
        <v>3803</v>
      </c>
      <c r="N241" t="s">
        <v>344</v>
      </c>
    </row>
    <row r="242" spans="1:14" hidden="1" x14ac:dyDescent="0.25">
      <c r="A242" t="s">
        <v>3850</v>
      </c>
      <c r="B242" t="s">
        <v>3851</v>
      </c>
      <c r="C242">
        <v>10</v>
      </c>
      <c r="D242">
        <v>0</v>
      </c>
      <c r="E242" t="str">
        <f>_xlfn.CONCAT(Cours_statut[[#This Row],[Code MEQ]],"-",Cours_statut[[#This Row],[Code d''option]],"-0",Cours_statut[[#This Row],[Version du cours]])</f>
        <v>CEI-640-EI-10-00</v>
      </c>
      <c r="F242">
        <v>0</v>
      </c>
      <c r="G242">
        <v>1</v>
      </c>
      <c r="H242" s="2">
        <v>18264</v>
      </c>
      <c r="I242" t="s">
        <v>960</v>
      </c>
      <c r="J242">
        <v>3</v>
      </c>
      <c r="K242" t="e">
        <f>VLOOKUP(Cours_statut[[#This Row],[CodeCours]],Tableau1[[Code de Cours Complet]:[Évaluations]],5,0)</f>
        <v>#N/A</v>
      </c>
      <c r="L242" s="2">
        <v>44491</v>
      </c>
      <c r="M242" t="s">
        <v>3803</v>
      </c>
      <c r="N242" t="s">
        <v>344</v>
      </c>
    </row>
    <row r="243" spans="1:14" hidden="1" x14ac:dyDescent="0.25">
      <c r="A243" t="s">
        <v>3852</v>
      </c>
      <c r="B243" t="s">
        <v>3853</v>
      </c>
      <c r="C243">
        <v>10</v>
      </c>
      <c r="D243">
        <v>0</v>
      </c>
      <c r="E243" t="str">
        <f>_xlfn.CONCAT(Cours_statut[[#This Row],[Code MEQ]],"-",Cours_statut[[#This Row],[Code d''option]],"-0",Cours_statut[[#This Row],[Version du cours]])</f>
        <v>CEI-701-EI-10-00</v>
      </c>
      <c r="F243">
        <v>0</v>
      </c>
      <c r="G243">
        <v>1</v>
      </c>
      <c r="H243" s="2">
        <v>18264</v>
      </c>
      <c r="I243" t="s">
        <v>960</v>
      </c>
      <c r="J243">
        <v>3</v>
      </c>
      <c r="K243" t="e">
        <f>VLOOKUP(Cours_statut[[#This Row],[CodeCours]],Tableau1[[Code de Cours Complet]:[Évaluations]],5,0)</f>
        <v>#N/A</v>
      </c>
      <c r="L243" s="2">
        <v>44491</v>
      </c>
      <c r="M243" t="s">
        <v>3803</v>
      </c>
      <c r="N243" t="s">
        <v>344</v>
      </c>
    </row>
    <row r="244" spans="1:14" hidden="1" x14ac:dyDescent="0.25">
      <c r="A244" t="s">
        <v>3854</v>
      </c>
      <c r="B244" t="s">
        <v>3855</v>
      </c>
      <c r="C244">
        <v>10</v>
      </c>
      <c r="D244">
        <v>0</v>
      </c>
      <c r="E244" t="str">
        <f>_xlfn.CONCAT(Cours_statut[[#This Row],[Code MEQ]],"-",Cours_statut[[#This Row],[Code d''option]],"-0",Cours_statut[[#This Row],[Version du cours]])</f>
        <v>CEI-706-87-10-00</v>
      </c>
      <c r="F244">
        <v>0</v>
      </c>
      <c r="G244">
        <v>1</v>
      </c>
      <c r="H244" s="2">
        <v>18264</v>
      </c>
      <c r="I244" t="s">
        <v>960</v>
      </c>
      <c r="J244">
        <v>3</v>
      </c>
      <c r="K244" t="e">
        <f>VLOOKUP(Cours_statut[[#This Row],[CodeCours]],Tableau1[[Code de Cours Complet]:[Évaluations]],5,0)</f>
        <v>#N/A</v>
      </c>
      <c r="L244" s="2">
        <v>44491</v>
      </c>
      <c r="M244" t="s">
        <v>3803</v>
      </c>
      <c r="N244" t="s">
        <v>344</v>
      </c>
    </row>
    <row r="245" spans="1:14" hidden="1" x14ac:dyDescent="0.25">
      <c r="A245" t="s">
        <v>3856</v>
      </c>
      <c r="B245" t="s">
        <v>3857</v>
      </c>
      <c r="C245">
        <v>10</v>
      </c>
      <c r="D245">
        <v>0</v>
      </c>
      <c r="E245" t="str">
        <f>_xlfn.CONCAT(Cours_statut[[#This Row],[Code MEQ]],"-",Cours_statut[[#This Row],[Code d''option]],"-0",Cours_statut[[#This Row],[Version du cours]])</f>
        <v>CEI-740-EI-10-00</v>
      </c>
      <c r="F245">
        <v>0</v>
      </c>
      <c r="G245">
        <v>1</v>
      </c>
      <c r="H245" s="2">
        <v>18264</v>
      </c>
      <c r="I245" t="s">
        <v>960</v>
      </c>
      <c r="J245">
        <v>3</v>
      </c>
      <c r="K245" t="e">
        <f>VLOOKUP(Cours_statut[[#This Row],[CodeCours]],Tableau1[[Code de Cours Complet]:[Évaluations]],5,0)</f>
        <v>#N/A</v>
      </c>
      <c r="L245" s="2">
        <v>44491</v>
      </c>
      <c r="M245" t="s">
        <v>3803</v>
      </c>
      <c r="N245" t="s">
        <v>344</v>
      </c>
    </row>
    <row r="246" spans="1:14" hidden="1" x14ac:dyDescent="0.25">
      <c r="A246" t="s">
        <v>3858</v>
      </c>
      <c r="B246" t="s">
        <v>3859</v>
      </c>
      <c r="C246">
        <v>10</v>
      </c>
      <c r="D246">
        <v>0</v>
      </c>
      <c r="E246" t="str">
        <f>_xlfn.CONCAT(Cours_statut[[#This Row],[Code MEQ]],"-",Cours_statut[[#This Row],[Code d''option]],"-0",Cours_statut[[#This Row],[Version du cours]])</f>
        <v>CEI-772-94-10-00</v>
      </c>
      <c r="F246">
        <v>0</v>
      </c>
      <c r="G246">
        <v>1</v>
      </c>
      <c r="H246" s="2">
        <v>18264</v>
      </c>
      <c r="I246" t="s">
        <v>960</v>
      </c>
      <c r="J246">
        <v>3</v>
      </c>
      <c r="K246" t="e">
        <f>VLOOKUP(Cours_statut[[#This Row],[CodeCours]],Tableau1[[Code de Cours Complet]:[Évaluations]],5,0)</f>
        <v>#N/A</v>
      </c>
      <c r="L246" s="2">
        <v>44491</v>
      </c>
      <c r="M246" t="s">
        <v>3803</v>
      </c>
      <c r="N246" t="s">
        <v>344</v>
      </c>
    </row>
    <row r="247" spans="1:14" x14ac:dyDescent="0.25">
      <c r="A247" t="s">
        <v>1963</v>
      </c>
      <c r="B247" t="s">
        <v>1970</v>
      </c>
      <c r="C247">
        <v>65</v>
      </c>
      <c r="D247">
        <v>2</v>
      </c>
      <c r="E247" t="str">
        <f>_xlfn.CONCAT(Cours_statut[[#This Row],[Code MEQ]],"-",Cours_statut[[#This Row],[Code d''option]],"-0",Cours_statut[[#This Row],[Version du cours]])</f>
        <v>360-FDR-FD-65-02</v>
      </c>
      <c r="F247">
        <v>3</v>
      </c>
      <c r="G247">
        <v>2</v>
      </c>
      <c r="H247" s="2">
        <v>44876</v>
      </c>
      <c r="I247" t="s">
        <v>974</v>
      </c>
      <c r="J247">
        <v>2</v>
      </c>
      <c r="K247" t="str">
        <f>VLOOKUP(Cours_statut[[#This Row],[CodeCours]],Tableau1[[Code de Cours Complet]:[Évaluations]],5,0)</f>
        <v>Autre modèle : Learning Journal et examen écrit</v>
      </c>
      <c r="L247" s="2"/>
      <c r="M247" t="s">
        <v>344</v>
      </c>
      <c r="N247" t="s">
        <v>344</v>
      </c>
    </row>
    <row r="248" spans="1:14" hidden="1" x14ac:dyDescent="0.25">
      <c r="A248" t="s">
        <v>3860</v>
      </c>
      <c r="B248" t="s">
        <v>3861</v>
      </c>
      <c r="C248">
        <v>10</v>
      </c>
      <c r="D248">
        <v>0</v>
      </c>
      <c r="E248" t="str">
        <f>_xlfn.CONCAT(Cours_statut[[#This Row],[Code MEQ]],"-",Cours_statut[[#This Row],[Code d''option]],"-0",Cours_statut[[#This Row],[Version du cours]])</f>
        <v>CEI-774-94-10-00</v>
      </c>
      <c r="F248">
        <v>0</v>
      </c>
      <c r="G248">
        <v>1</v>
      </c>
      <c r="H248" s="2">
        <v>18264</v>
      </c>
      <c r="I248" t="s">
        <v>960</v>
      </c>
      <c r="J248">
        <v>3</v>
      </c>
      <c r="K248" t="e">
        <f>VLOOKUP(Cours_statut[[#This Row],[CodeCours]],Tableau1[[Code de Cours Complet]:[Évaluations]],5,0)</f>
        <v>#N/A</v>
      </c>
      <c r="L248" s="2">
        <v>44491</v>
      </c>
      <c r="M248" t="s">
        <v>3803</v>
      </c>
      <c r="N248" t="s">
        <v>344</v>
      </c>
    </row>
    <row r="249" spans="1:14" hidden="1" x14ac:dyDescent="0.25">
      <c r="A249" t="s">
        <v>3862</v>
      </c>
      <c r="B249" t="s">
        <v>3863</v>
      </c>
      <c r="C249">
        <v>10</v>
      </c>
      <c r="D249">
        <v>0</v>
      </c>
      <c r="E249" t="str">
        <f>_xlfn.CONCAT(Cours_statut[[#This Row],[Code MEQ]],"-",Cours_statut[[#This Row],[Code d''option]],"-0",Cours_statut[[#This Row],[Version du cours]])</f>
        <v>CEI-777-94-10-00</v>
      </c>
      <c r="F249">
        <v>0</v>
      </c>
      <c r="G249">
        <v>1</v>
      </c>
      <c r="H249" s="2">
        <v>18264</v>
      </c>
      <c r="I249" t="s">
        <v>960</v>
      </c>
      <c r="J249">
        <v>3</v>
      </c>
      <c r="K249" t="e">
        <f>VLOOKUP(Cours_statut[[#This Row],[CodeCours]],Tableau1[[Code de Cours Complet]:[Évaluations]],5,0)</f>
        <v>#N/A</v>
      </c>
      <c r="L249" s="2">
        <v>44491</v>
      </c>
      <c r="M249" t="s">
        <v>3803</v>
      </c>
      <c r="N249" t="s">
        <v>344</v>
      </c>
    </row>
    <row r="250" spans="1:14" hidden="1" x14ac:dyDescent="0.25">
      <c r="A250" t="s">
        <v>3864</v>
      </c>
      <c r="B250" t="s">
        <v>3865</v>
      </c>
      <c r="C250">
        <v>10</v>
      </c>
      <c r="D250">
        <v>0</v>
      </c>
      <c r="E250" t="str">
        <f>_xlfn.CONCAT(Cours_statut[[#This Row],[Code MEQ]],"-",Cours_statut[[#This Row],[Code d''option]],"-0",Cours_statut[[#This Row],[Version du cours]])</f>
        <v>CEI-779-94-10-00</v>
      </c>
      <c r="F250">
        <v>0</v>
      </c>
      <c r="G250">
        <v>1</v>
      </c>
      <c r="H250" s="2">
        <v>18264</v>
      </c>
      <c r="I250" t="s">
        <v>960</v>
      </c>
      <c r="J250">
        <v>3</v>
      </c>
      <c r="K250" t="e">
        <f>VLOOKUP(Cours_statut[[#This Row],[CodeCours]],Tableau1[[Code de Cours Complet]:[Évaluations]],5,0)</f>
        <v>#N/A</v>
      </c>
      <c r="L250" s="2">
        <v>44491</v>
      </c>
      <c r="M250" t="s">
        <v>3803</v>
      </c>
      <c r="N250" t="s">
        <v>344</v>
      </c>
    </row>
    <row r="251" spans="1:14" hidden="1" x14ac:dyDescent="0.25">
      <c r="A251" t="s">
        <v>3866</v>
      </c>
      <c r="B251" t="s">
        <v>3867</v>
      </c>
      <c r="C251">
        <v>10</v>
      </c>
      <c r="D251">
        <v>0</v>
      </c>
      <c r="E251" t="str">
        <f>_xlfn.CONCAT(Cours_statut[[#This Row],[Code MEQ]],"-",Cours_statut[[#This Row],[Code d''option]],"-0",Cours_statut[[#This Row],[Version du cours]])</f>
        <v>CEI-840-EI-10-00</v>
      </c>
      <c r="F251">
        <v>0</v>
      </c>
      <c r="G251">
        <v>1</v>
      </c>
      <c r="H251" s="2">
        <v>18264</v>
      </c>
      <c r="I251" t="s">
        <v>960</v>
      </c>
      <c r="J251">
        <v>3</v>
      </c>
      <c r="K251" t="e">
        <f>VLOOKUP(Cours_statut[[#This Row],[CodeCours]],Tableau1[[Code de Cours Complet]:[Évaluations]],5,0)</f>
        <v>#N/A</v>
      </c>
      <c r="L251" s="2">
        <v>44491</v>
      </c>
      <c r="M251" t="s">
        <v>3803</v>
      </c>
      <c r="N251" t="s">
        <v>344</v>
      </c>
    </row>
    <row r="252" spans="1:14" x14ac:dyDescent="0.25">
      <c r="A252" t="s">
        <v>1859</v>
      </c>
      <c r="B252" t="s">
        <v>1871</v>
      </c>
      <c r="C252">
        <v>65</v>
      </c>
      <c r="D252">
        <v>1</v>
      </c>
      <c r="E252" t="str">
        <f>_xlfn.CONCAT(Cours_statut[[#This Row],[Code MEQ]],"-",Cours_statut[[#This Row],[Code d''option]],"-0",Cours_statut[[#This Row],[Version du cours]])</f>
        <v>350-102-RE-65-01</v>
      </c>
      <c r="F252">
        <v>3</v>
      </c>
      <c r="G252">
        <v>2</v>
      </c>
      <c r="H252" s="2">
        <v>44816</v>
      </c>
      <c r="I252" t="s">
        <v>974</v>
      </c>
      <c r="J252">
        <v>2</v>
      </c>
      <c r="K252" t="str">
        <f>VLOOKUP(Cours_statut[[#This Row],[CodeCours]],Tableau1[[Code de Cours Complet]:[Évaluations]],5,0)</f>
        <v>EFel3 autre modèle : Écrit + entretien d'évaluation à 10% avec seuil de réussite à 60% et journal d'apprentissage</v>
      </c>
      <c r="L252" s="2"/>
      <c r="M252" t="s">
        <v>344</v>
      </c>
      <c r="N252" t="s">
        <v>344</v>
      </c>
    </row>
    <row r="253" spans="1:14" hidden="1" x14ac:dyDescent="0.25">
      <c r="A253" t="s">
        <v>3868</v>
      </c>
      <c r="B253" t="s">
        <v>3869</v>
      </c>
      <c r="C253">
        <v>10</v>
      </c>
      <c r="D253">
        <v>0</v>
      </c>
      <c r="E253" t="str">
        <f>_xlfn.CONCAT(Cours_statut[[#This Row],[Code MEQ]],"-",Cours_statut[[#This Row],[Code d''option]],"-0",Cours_statut[[#This Row],[Version du cours]])</f>
        <v>CEI-901-EI-10-00</v>
      </c>
      <c r="F253">
        <v>0</v>
      </c>
      <c r="G253">
        <v>1</v>
      </c>
      <c r="H253" s="2">
        <v>18264</v>
      </c>
      <c r="I253" t="s">
        <v>960</v>
      </c>
      <c r="J253">
        <v>3</v>
      </c>
      <c r="K253" t="e">
        <f>VLOOKUP(Cours_statut[[#This Row],[CodeCours]],Tableau1[[Code de Cours Complet]:[Évaluations]],5,0)</f>
        <v>#N/A</v>
      </c>
      <c r="L253" s="2">
        <v>44491</v>
      </c>
      <c r="M253" t="s">
        <v>3803</v>
      </c>
      <c r="N253" t="s">
        <v>344</v>
      </c>
    </row>
    <row r="254" spans="1:14" hidden="1" x14ac:dyDescent="0.25">
      <c r="A254" t="s">
        <v>3870</v>
      </c>
      <c r="B254" t="s">
        <v>3871</v>
      </c>
      <c r="C254">
        <v>10</v>
      </c>
      <c r="D254">
        <v>0</v>
      </c>
      <c r="E254" t="str">
        <f>_xlfn.CONCAT(Cours_statut[[#This Row],[Code MEQ]],"-",Cours_statut[[#This Row],[Code d''option]],"-0",Cours_statut[[#This Row],[Version du cours]])</f>
        <v>CEI-938-77-10-00</v>
      </c>
      <c r="F254">
        <v>0</v>
      </c>
      <c r="G254">
        <v>1</v>
      </c>
      <c r="H254" s="2">
        <v>18264</v>
      </c>
      <c r="I254" t="s">
        <v>960</v>
      </c>
      <c r="J254">
        <v>3</v>
      </c>
      <c r="K254" t="e">
        <f>VLOOKUP(Cours_statut[[#This Row],[CodeCours]],Tableau1[[Code de Cours Complet]:[Évaluations]],5,0)</f>
        <v>#N/A</v>
      </c>
      <c r="L254" s="2">
        <v>44491</v>
      </c>
      <c r="M254" t="s">
        <v>3803</v>
      </c>
      <c r="N254" t="s">
        <v>344</v>
      </c>
    </row>
    <row r="255" spans="1:14" hidden="1" x14ac:dyDescent="0.25">
      <c r="A255" t="s">
        <v>3872</v>
      </c>
      <c r="B255" t="s">
        <v>3873</v>
      </c>
      <c r="C255">
        <v>10</v>
      </c>
      <c r="D255">
        <v>0</v>
      </c>
      <c r="E255" t="str">
        <f>_xlfn.CONCAT(Cours_statut[[#This Row],[Code MEQ]],"-",Cours_statut[[#This Row],[Code d''option]],"-0",Cours_statut[[#This Row],[Version du cours]])</f>
        <v>CEI-940-EI-10-00</v>
      </c>
      <c r="F255">
        <v>0</v>
      </c>
      <c r="G255">
        <v>1</v>
      </c>
      <c r="H255" s="2">
        <v>18264</v>
      </c>
      <c r="I255" t="s">
        <v>960</v>
      </c>
      <c r="J255">
        <v>3</v>
      </c>
      <c r="K255" t="e">
        <f>VLOOKUP(Cours_statut[[#This Row],[CodeCours]],Tableau1[[Code de Cours Complet]:[Évaluations]],5,0)</f>
        <v>#N/A</v>
      </c>
      <c r="L255" s="2">
        <v>44491</v>
      </c>
      <c r="M255" t="s">
        <v>3803</v>
      </c>
      <c r="N255" t="s">
        <v>344</v>
      </c>
    </row>
    <row r="256" spans="1:14" hidden="1" x14ac:dyDescent="0.25">
      <c r="A256" t="s">
        <v>3768</v>
      </c>
      <c r="B256" t="s">
        <v>3771</v>
      </c>
      <c r="C256">
        <v>15</v>
      </c>
      <c r="D256">
        <v>1</v>
      </c>
      <c r="E256" t="str">
        <f>_xlfn.CONCAT(Cours_statut[[#This Row],[Code MEQ]],"-",Cours_statut[[#This Row],[Code d''option]],"-0",Cours_statut[[#This Row],[Version du cours]])</f>
        <v>864-MEE-FD-15-01</v>
      </c>
      <c r="F256">
        <v>5</v>
      </c>
      <c r="G256">
        <v>1</v>
      </c>
      <c r="H256" s="2">
        <v>42164</v>
      </c>
      <c r="I256" t="s">
        <v>960</v>
      </c>
      <c r="J256">
        <v>3</v>
      </c>
      <c r="K256" t="e">
        <f>VLOOKUP(Cours_statut[[#This Row],[CodeCours]],Tableau1[[Code de Cours Complet]:[Évaluations]],5,0)</f>
        <v>#N/A</v>
      </c>
      <c r="L256" s="2">
        <v>44488</v>
      </c>
      <c r="M256" t="s">
        <v>3772</v>
      </c>
      <c r="N256" t="s">
        <v>344</v>
      </c>
    </row>
    <row r="257" spans="1:14" hidden="1" x14ac:dyDescent="0.25">
      <c r="A257" t="s">
        <v>3768</v>
      </c>
      <c r="B257" t="s">
        <v>3773</v>
      </c>
      <c r="C257">
        <v>16</v>
      </c>
      <c r="D257">
        <v>1</v>
      </c>
      <c r="E257" t="str">
        <f>_xlfn.CONCAT(Cours_statut[[#This Row],[Code MEQ]],"-",Cours_statut[[#This Row],[Code d''option]],"-0",Cours_statut[[#This Row],[Version du cours]])</f>
        <v>864-MEE-FD-16-01</v>
      </c>
      <c r="F257">
        <v>5</v>
      </c>
      <c r="G257">
        <v>1</v>
      </c>
      <c r="H257" s="2">
        <v>42164</v>
      </c>
      <c r="I257" t="s">
        <v>960</v>
      </c>
      <c r="J257">
        <v>3</v>
      </c>
      <c r="K257" t="e">
        <f>VLOOKUP(Cours_statut[[#This Row],[CodeCours]],Tableau1[[Code de Cours Complet]:[Évaluations]],5,0)</f>
        <v>#N/A</v>
      </c>
      <c r="L257" s="2">
        <v>44488</v>
      </c>
      <c r="M257" t="s">
        <v>3772</v>
      </c>
      <c r="N257" t="s">
        <v>344</v>
      </c>
    </row>
    <row r="258" spans="1:14" hidden="1" x14ac:dyDescent="0.25">
      <c r="A258" t="s">
        <v>3774</v>
      </c>
      <c r="B258" t="s">
        <v>3776</v>
      </c>
      <c r="C258">
        <v>15</v>
      </c>
      <c r="D258">
        <v>1</v>
      </c>
      <c r="E258" t="str">
        <f>_xlfn.CONCAT(Cours_statut[[#This Row],[Code MEQ]],"-",Cours_statut[[#This Row],[Code d''option]],"-0",Cours_statut[[#This Row],[Version du cours]])</f>
        <v>864-MEE-SI-15-01</v>
      </c>
      <c r="F258">
        <v>0</v>
      </c>
      <c r="G258">
        <v>1</v>
      </c>
      <c r="H258" s="2">
        <v>42164</v>
      </c>
      <c r="I258" t="s">
        <v>960</v>
      </c>
      <c r="J258">
        <v>3</v>
      </c>
      <c r="K258" t="e">
        <f>VLOOKUP(Cours_statut[[#This Row],[CodeCours]],Tableau1[[Code de Cours Complet]:[Évaluations]],5,0)</f>
        <v>#N/A</v>
      </c>
      <c r="L258" s="2">
        <v>44488</v>
      </c>
      <c r="M258" t="s">
        <v>3772</v>
      </c>
      <c r="N258" t="s">
        <v>344</v>
      </c>
    </row>
    <row r="259" spans="1:14" hidden="1" x14ac:dyDescent="0.25">
      <c r="A259" t="s">
        <v>1665</v>
      </c>
      <c r="B259" t="s">
        <v>1675</v>
      </c>
      <c r="C259">
        <v>64</v>
      </c>
      <c r="D259">
        <v>4</v>
      </c>
      <c r="E259" t="str">
        <f>_xlfn.CONCAT(Cours_statut[[#This Row],[Code MEQ]],"-",Cours_statut[[#This Row],[Code d''option]],"-0",Cours_statut[[#This Row],[Version du cours]])</f>
        <v>340-101-MQ-64-04</v>
      </c>
      <c r="F259">
        <v>4</v>
      </c>
      <c r="G259">
        <v>2</v>
      </c>
      <c r="H259" s="2">
        <v>44364</v>
      </c>
      <c r="I259" t="s">
        <v>960</v>
      </c>
      <c r="J259">
        <v>3</v>
      </c>
      <c r="K259" t="e">
        <f>VLOOKUP(Cours_statut[[#This Row],[CodeCours]],Tableau1[[Code de Cours Complet]:[Évaluations]],5,0)</f>
        <v>#N/A</v>
      </c>
      <c r="L259" s="2">
        <v>44483</v>
      </c>
      <c r="M259" t="s">
        <v>1676</v>
      </c>
      <c r="N259" t="s">
        <v>344</v>
      </c>
    </row>
    <row r="260" spans="1:14" hidden="1" x14ac:dyDescent="0.25">
      <c r="A260" t="s">
        <v>1688</v>
      </c>
      <c r="B260" t="s">
        <v>1694</v>
      </c>
      <c r="C260">
        <v>64</v>
      </c>
      <c r="D260">
        <v>3</v>
      </c>
      <c r="E260" t="str">
        <f>_xlfn.CONCAT(Cours_statut[[#This Row],[Code MEQ]],"-",Cours_statut[[#This Row],[Code d''option]],"-0",Cours_statut[[#This Row],[Version du cours]])</f>
        <v>340-102-MQ-64-03</v>
      </c>
      <c r="F260">
        <v>4</v>
      </c>
      <c r="G260">
        <v>2</v>
      </c>
      <c r="H260" s="2">
        <v>44364</v>
      </c>
      <c r="I260" t="s">
        <v>960</v>
      </c>
      <c r="J260">
        <v>3</v>
      </c>
      <c r="K260" t="e">
        <f>VLOOKUP(Cours_statut[[#This Row],[CodeCours]],Tableau1[[Code de Cours Complet]:[Évaluations]],5,0)</f>
        <v>#N/A</v>
      </c>
      <c r="L260" s="2">
        <v>44483</v>
      </c>
      <c r="M260" t="s">
        <v>1676</v>
      </c>
      <c r="N260" t="s">
        <v>344</v>
      </c>
    </row>
    <row r="261" spans="1:14" hidden="1" x14ac:dyDescent="0.25">
      <c r="A261" t="s">
        <v>1220</v>
      </c>
      <c r="B261" t="s">
        <v>1234</v>
      </c>
      <c r="C261">
        <v>14</v>
      </c>
      <c r="D261">
        <v>4</v>
      </c>
      <c r="E261" t="str">
        <f>_xlfn.CONCAT(Cours_statut[[#This Row],[Code MEQ]],"-",Cours_statut[[#This Row],[Code d''option]],"-0",Cours_statut[[#This Row],[Version du cours]])</f>
        <v>201-103-RE-14-04</v>
      </c>
      <c r="F261">
        <v>4</v>
      </c>
      <c r="G261">
        <v>2</v>
      </c>
      <c r="H261" s="2">
        <v>44392</v>
      </c>
      <c r="I261" t="s">
        <v>960</v>
      </c>
      <c r="J261">
        <v>3</v>
      </c>
      <c r="K261" t="e">
        <f>VLOOKUP(Cours_statut[[#This Row],[CodeCours]],Tableau1[[Code de Cours Complet]:[Évaluations]],5,0)</f>
        <v>#N/A</v>
      </c>
      <c r="L261" s="2">
        <v>44470</v>
      </c>
      <c r="M261" t="s">
        <v>1235</v>
      </c>
      <c r="N261" t="s">
        <v>344</v>
      </c>
    </row>
    <row r="262" spans="1:14" hidden="1" x14ac:dyDescent="0.25">
      <c r="A262" t="s">
        <v>1244</v>
      </c>
      <c r="B262" t="s">
        <v>1254</v>
      </c>
      <c r="C262">
        <v>74</v>
      </c>
      <c r="D262">
        <v>2</v>
      </c>
      <c r="E262" t="str">
        <f>_xlfn.CONCAT(Cours_statut[[#This Row],[Code MEQ]],"-",Cours_statut[[#This Row],[Code d''option]],"-0",Cours_statut[[#This Row],[Version du cours]])</f>
        <v>201-105-RE-74-02</v>
      </c>
      <c r="F262">
        <v>4</v>
      </c>
      <c r="G262">
        <v>2</v>
      </c>
      <c r="H262" s="2">
        <v>44376</v>
      </c>
      <c r="I262" t="s">
        <v>960</v>
      </c>
      <c r="J262">
        <v>3</v>
      </c>
      <c r="K262" t="e">
        <f>VLOOKUP(Cours_statut[[#This Row],[CodeCours]],Tableau1[[Code de Cours Complet]:[Évaluations]],5,0)</f>
        <v>#N/A</v>
      </c>
      <c r="L262" s="2">
        <v>44470</v>
      </c>
      <c r="M262" t="s">
        <v>1235</v>
      </c>
      <c r="N262" t="s">
        <v>344</v>
      </c>
    </row>
    <row r="263" spans="1:14" hidden="1" x14ac:dyDescent="0.25">
      <c r="A263" t="s">
        <v>1264</v>
      </c>
      <c r="B263" t="s">
        <v>1271</v>
      </c>
      <c r="C263">
        <v>14</v>
      </c>
      <c r="D263">
        <v>3</v>
      </c>
      <c r="E263" t="str">
        <f>_xlfn.CONCAT(Cours_statut[[#This Row],[Code MEQ]],"-",Cours_statut[[#This Row],[Code d''option]],"-0",Cours_statut[[#This Row],[Version du cours]])</f>
        <v>201-203-RE-14-03</v>
      </c>
      <c r="F263">
        <v>4</v>
      </c>
      <c r="G263">
        <v>2</v>
      </c>
      <c r="H263" s="2">
        <v>44392</v>
      </c>
      <c r="I263" t="s">
        <v>960</v>
      </c>
      <c r="J263">
        <v>3</v>
      </c>
      <c r="K263" t="e">
        <f>VLOOKUP(Cours_statut[[#This Row],[CodeCours]],Tableau1[[Code de Cours Complet]:[Évaluations]],5,0)</f>
        <v>#N/A</v>
      </c>
      <c r="L263" s="2">
        <v>44470</v>
      </c>
      <c r="M263" t="s">
        <v>1235</v>
      </c>
      <c r="N263" t="s">
        <v>344</v>
      </c>
    </row>
    <row r="264" spans="1:14" x14ac:dyDescent="0.25">
      <c r="A264" t="s">
        <v>1859</v>
      </c>
      <c r="B264" t="s">
        <v>1870</v>
      </c>
      <c r="C264">
        <v>60</v>
      </c>
      <c r="D264">
        <v>3</v>
      </c>
      <c r="E264" t="str">
        <f>_xlfn.CONCAT(Cours_statut[[#This Row],[Code MEQ]],"-",Cours_statut[[#This Row],[Code d''option]],"-0",Cours_statut[[#This Row],[Version du cours]])</f>
        <v>350-102-RE-60-03</v>
      </c>
      <c r="F264">
        <v>3</v>
      </c>
      <c r="G264">
        <v>2</v>
      </c>
      <c r="H264" s="2">
        <v>44672</v>
      </c>
      <c r="I264" t="s">
        <v>974</v>
      </c>
      <c r="J264">
        <v>2</v>
      </c>
      <c r="K264" t="str">
        <f>VLOOKUP(Cours_statut[[#This Row],[CodeCours]],Tableau1[[Code de Cours Complet]:[Évaluations]],5,0)</f>
        <v>EFel3 autre modèle : Écrit + entretien d'évaluation à 10% avec seuil de réussite à 60% et journal d'apprentissage</v>
      </c>
      <c r="L264" s="2"/>
      <c r="M264" t="s">
        <v>344</v>
      </c>
      <c r="N264" t="s">
        <v>344</v>
      </c>
    </row>
    <row r="265" spans="1:14" hidden="1" x14ac:dyDescent="0.25">
      <c r="A265" t="s">
        <v>1331</v>
      </c>
      <c r="B265" t="s">
        <v>1356</v>
      </c>
      <c r="C265">
        <v>74</v>
      </c>
      <c r="D265">
        <v>3</v>
      </c>
      <c r="E265" t="str">
        <f>_xlfn.CONCAT(Cours_statut[[#This Row],[Code MEQ]],"-",Cours_statut[[#This Row],[Code d''option]],"-0",Cours_statut[[#This Row],[Version du cours]])</f>
        <v>201-NYA-05-74-03</v>
      </c>
      <c r="F265">
        <v>4</v>
      </c>
      <c r="G265">
        <v>2</v>
      </c>
      <c r="H265" s="2">
        <v>44386</v>
      </c>
      <c r="I265" t="s">
        <v>960</v>
      </c>
      <c r="J265">
        <v>3</v>
      </c>
      <c r="K265" t="e">
        <f>VLOOKUP(Cours_statut[[#This Row],[CodeCours]],Tableau1[[Code de Cours Complet]:[Évaluations]],5,0)</f>
        <v>#N/A</v>
      </c>
      <c r="L265" s="2">
        <v>44470</v>
      </c>
      <c r="M265" t="s">
        <v>1235</v>
      </c>
      <c r="N265" t="s">
        <v>344</v>
      </c>
    </row>
    <row r="266" spans="1:14" hidden="1" x14ac:dyDescent="0.25">
      <c r="A266" t="s">
        <v>1358</v>
      </c>
      <c r="B266" t="s">
        <v>1379</v>
      </c>
      <c r="C266">
        <v>74</v>
      </c>
      <c r="D266">
        <v>4</v>
      </c>
      <c r="E266" t="str">
        <f>_xlfn.CONCAT(Cours_statut[[#This Row],[Code MEQ]],"-",Cours_statut[[#This Row],[Code d''option]],"-0",Cours_statut[[#This Row],[Version du cours]])</f>
        <v>201-NYB-05-74-04</v>
      </c>
      <c r="F266">
        <v>4</v>
      </c>
      <c r="G266">
        <v>2</v>
      </c>
      <c r="H266" s="2">
        <v>44392</v>
      </c>
      <c r="I266" t="s">
        <v>960</v>
      </c>
      <c r="J266">
        <v>3</v>
      </c>
      <c r="K266" t="e">
        <f>VLOOKUP(Cours_statut[[#This Row],[CodeCours]],Tableau1[[Code de Cours Complet]:[Évaluations]],5,0)</f>
        <v>#N/A</v>
      </c>
      <c r="L266" s="2">
        <v>44470</v>
      </c>
      <c r="M266" t="s">
        <v>1235</v>
      </c>
      <c r="N266" t="s">
        <v>344</v>
      </c>
    </row>
    <row r="267" spans="1:14" hidden="1" x14ac:dyDescent="0.25">
      <c r="A267" t="s">
        <v>1380</v>
      </c>
      <c r="B267" t="s">
        <v>1390</v>
      </c>
      <c r="C267">
        <v>14</v>
      </c>
      <c r="D267">
        <v>4</v>
      </c>
      <c r="E267" t="str">
        <f>_xlfn.CONCAT(Cours_statut[[#This Row],[Code MEQ]],"-",Cours_statut[[#This Row],[Code d''option]],"-0",Cours_statut[[#This Row],[Version du cours]])</f>
        <v>201-NYC-05-14-04</v>
      </c>
      <c r="F267">
        <v>4</v>
      </c>
      <c r="G267">
        <v>2</v>
      </c>
      <c r="H267" s="2">
        <v>44392</v>
      </c>
      <c r="I267" t="s">
        <v>960</v>
      </c>
      <c r="J267">
        <v>3</v>
      </c>
      <c r="K267" t="e">
        <f>VLOOKUP(Cours_statut[[#This Row],[CodeCours]],Tableau1[[Code de Cours Complet]:[Évaluations]],5,0)</f>
        <v>#N/A</v>
      </c>
      <c r="L267" s="2">
        <v>44470</v>
      </c>
      <c r="M267" t="s">
        <v>1235</v>
      </c>
      <c r="N267" t="s">
        <v>344</v>
      </c>
    </row>
    <row r="268" spans="1:14" hidden="1" x14ac:dyDescent="0.25">
      <c r="A268" t="s">
        <v>1942</v>
      </c>
      <c r="B268" t="s">
        <v>1952</v>
      </c>
      <c r="C268">
        <v>14</v>
      </c>
      <c r="D268">
        <v>4</v>
      </c>
      <c r="E268" t="str">
        <f>_xlfn.CONCAT(Cours_statut[[#This Row],[Code MEQ]],"-",Cours_statut[[#This Row],[Code d''option]],"-0",Cours_statut[[#This Row],[Version du cours]])</f>
        <v>360-300-RE-14-04</v>
      </c>
      <c r="F268">
        <v>4</v>
      </c>
      <c r="G268">
        <v>2</v>
      </c>
      <c r="H268" s="2">
        <v>44386</v>
      </c>
      <c r="I268" t="s">
        <v>960</v>
      </c>
      <c r="J268">
        <v>3</v>
      </c>
      <c r="K268" t="e">
        <f>VLOOKUP(Cours_statut[[#This Row],[CodeCours]],Tableau1[[Code de Cours Complet]:[Évaluations]],5,0)</f>
        <v>#N/A</v>
      </c>
      <c r="L268" s="2">
        <v>44470</v>
      </c>
      <c r="M268" t="s">
        <v>1235</v>
      </c>
      <c r="N268" t="s">
        <v>344</v>
      </c>
    </row>
    <row r="269" spans="1:14" hidden="1" x14ac:dyDescent="0.25">
      <c r="A269" t="s">
        <v>2616</v>
      </c>
      <c r="B269" t="s">
        <v>2619</v>
      </c>
      <c r="C269">
        <v>10</v>
      </c>
      <c r="D269">
        <v>2</v>
      </c>
      <c r="E269" t="str">
        <f>_xlfn.CONCAT(Cours_statut[[#This Row],[Code MEQ]],"-",Cours_statut[[#This Row],[Code d''option]],"-0",Cours_statut[[#This Row],[Version du cours]])</f>
        <v>410-942-FD-10-02</v>
      </c>
      <c r="F269">
        <v>5</v>
      </c>
      <c r="G269">
        <v>2</v>
      </c>
      <c r="H269" s="2">
        <v>44378</v>
      </c>
      <c r="I269" t="s">
        <v>960</v>
      </c>
      <c r="J269">
        <v>3</v>
      </c>
      <c r="K269" t="e">
        <f>VLOOKUP(Cours_statut[[#This Row],[CodeCours]],Tableau1[[Code de Cours Complet]:[Évaluations]],5,0)</f>
        <v>#N/A</v>
      </c>
      <c r="L269" s="2">
        <v>44469</v>
      </c>
      <c r="M269" t="s">
        <v>2620</v>
      </c>
      <c r="N269" t="s">
        <v>344</v>
      </c>
    </row>
    <row r="270" spans="1:14" hidden="1" x14ac:dyDescent="0.25">
      <c r="A270" t="s">
        <v>1032</v>
      </c>
      <c r="B270" t="s">
        <v>1048</v>
      </c>
      <c r="C270">
        <v>68</v>
      </c>
      <c r="D270">
        <v>3</v>
      </c>
      <c r="E270" t="str">
        <f>_xlfn.CONCAT(Cours_statut[[#This Row],[Code MEQ]],"-",Cours_statut[[#This Row],[Code d''option]],"-0",Cours_statut[[#This Row],[Version du cours]])</f>
        <v>109-103-MQ-68-03</v>
      </c>
      <c r="F270">
        <v>5</v>
      </c>
      <c r="G270">
        <v>2</v>
      </c>
      <c r="H270" s="2">
        <v>43696</v>
      </c>
      <c r="I270" t="s">
        <v>960</v>
      </c>
      <c r="J270">
        <v>3</v>
      </c>
      <c r="K270" t="e">
        <f>VLOOKUP(Cours_statut[[#This Row],[CodeCours]],Tableau1[[Code de Cours Complet]:[Évaluations]],5,0)</f>
        <v>#N/A</v>
      </c>
      <c r="L270" s="2">
        <v>44454</v>
      </c>
      <c r="M270" t="s">
        <v>1049</v>
      </c>
      <c r="N270" t="s">
        <v>344</v>
      </c>
    </row>
    <row r="271" spans="1:14" hidden="1" x14ac:dyDescent="0.25">
      <c r="A271" t="s">
        <v>2799</v>
      </c>
      <c r="B271" t="s">
        <v>2801</v>
      </c>
      <c r="C271">
        <v>60</v>
      </c>
      <c r="D271">
        <v>2</v>
      </c>
      <c r="E271" t="str">
        <f>_xlfn.CONCAT(Cours_statut[[#This Row],[Code MEQ]],"-",Cours_statut[[#This Row],[Code d''option]],"-0",Cours_statut[[#This Row],[Version du cours]])</f>
        <v>601-101-MQ-60-02</v>
      </c>
      <c r="F271">
        <v>4</v>
      </c>
      <c r="G271">
        <v>1</v>
      </c>
      <c r="H271" s="2">
        <v>43774</v>
      </c>
      <c r="I271" t="s">
        <v>960</v>
      </c>
      <c r="J271">
        <v>3</v>
      </c>
      <c r="K271" t="e">
        <f>VLOOKUP(Cours_statut[[#This Row],[CodeCours]],Tableau1[[Code de Cours Complet]:[Évaluations]],5,0)</f>
        <v>#N/A</v>
      </c>
      <c r="L271" s="2">
        <v>44431</v>
      </c>
      <c r="M271" t="s">
        <v>1036</v>
      </c>
      <c r="N271" t="s">
        <v>344</v>
      </c>
    </row>
    <row r="272" spans="1:14" hidden="1" x14ac:dyDescent="0.25">
      <c r="A272" t="s">
        <v>2799</v>
      </c>
      <c r="B272" t="s">
        <v>2807</v>
      </c>
      <c r="C272">
        <v>64</v>
      </c>
      <c r="D272">
        <v>2</v>
      </c>
      <c r="E272" t="str">
        <f>_xlfn.CONCAT(Cours_statut[[#This Row],[Code MEQ]],"-",Cours_statut[[#This Row],[Code d''option]],"-0",Cours_statut[[#This Row],[Version du cours]])</f>
        <v>601-101-MQ-64-02</v>
      </c>
      <c r="F272">
        <v>4</v>
      </c>
      <c r="G272">
        <v>1</v>
      </c>
      <c r="H272" s="2">
        <v>43774</v>
      </c>
      <c r="I272" t="s">
        <v>960</v>
      </c>
      <c r="J272">
        <v>3</v>
      </c>
      <c r="K272" t="e">
        <f>VLOOKUP(Cours_statut[[#This Row],[CodeCours]],Tableau1[[Code de Cours Complet]:[Évaluations]],5,0)</f>
        <v>#N/A</v>
      </c>
      <c r="L272" s="2">
        <v>44431</v>
      </c>
      <c r="M272" t="s">
        <v>2808</v>
      </c>
      <c r="N272" t="s">
        <v>344</v>
      </c>
    </row>
    <row r="273" spans="1:16" hidden="1" x14ac:dyDescent="0.25">
      <c r="A273" t="s">
        <v>1810</v>
      </c>
      <c r="B273" t="s">
        <v>1812</v>
      </c>
      <c r="C273">
        <v>65</v>
      </c>
      <c r="D273">
        <v>2</v>
      </c>
      <c r="E273" t="str">
        <f>_xlfn.CONCAT(Cours_statut[[#This Row],[Code MEQ]],"-",Cours_statut[[#This Row],[Code d''option]],"-0",Cours_statut[[#This Row],[Version du cours]])</f>
        <v>345-102-MQ-65-02</v>
      </c>
      <c r="F273">
        <v>4</v>
      </c>
      <c r="G273">
        <v>1</v>
      </c>
      <c r="H273" s="2">
        <v>42352</v>
      </c>
      <c r="I273" t="s">
        <v>960</v>
      </c>
      <c r="J273">
        <v>3</v>
      </c>
      <c r="K273" t="e">
        <f>VLOOKUP(Cours_statut[[#This Row],[CodeCours]],Tableau1[[Code de Cours Complet]:[Évaluations]],5,0)</f>
        <v>#N/A</v>
      </c>
      <c r="L273" s="2">
        <v>44425</v>
      </c>
      <c r="M273" t="s">
        <v>1813</v>
      </c>
      <c r="N273" t="s">
        <v>344</v>
      </c>
    </row>
    <row r="274" spans="1:16" x14ac:dyDescent="0.25">
      <c r="A274" t="s">
        <v>2459</v>
      </c>
      <c r="B274" t="s">
        <v>2462</v>
      </c>
      <c r="C274">
        <v>60</v>
      </c>
      <c r="D274">
        <v>2</v>
      </c>
      <c r="E274" t="str">
        <f>_xlfn.CONCAT(Cours_statut[[#This Row],[Code MEQ]],"-",Cours_statut[[#This Row],[Code d''option]],"-0",Cours_statut[[#This Row],[Version du cours]])</f>
        <v>410-543-FD-60-02</v>
      </c>
      <c r="F274">
        <v>4</v>
      </c>
      <c r="G274">
        <v>2</v>
      </c>
      <c r="H274" s="2">
        <v>44628</v>
      </c>
      <c r="I274" t="s">
        <v>974</v>
      </c>
      <c r="J274">
        <v>2</v>
      </c>
      <c r="K274" t="str">
        <f>VLOOKUP(Cours_statut[[#This Row],[CodeCours]],Tableau1[[Code de Cours Complet]:[Évaluations]],5,0)</f>
        <v>EFel2</v>
      </c>
      <c r="L274" s="2"/>
      <c r="M274" t="s">
        <v>344</v>
      </c>
      <c r="N274" t="str">
        <f>VLOOKUP(Cours_statut[[#This Row],[CodeCours]],Tableau13[CodeCours],1,0)</f>
        <v>410-543-FD-60-02</v>
      </c>
      <c r="O274" t="str">
        <f>VLOOKUP(Cours_statut[[#This Row],[CodeCours]],Message_tuteurs!$A$2:$A$86,1,0)</f>
        <v>410-543-FD-60-02</v>
      </c>
      <c r="P274" t="b">
        <f>Cours_statut[[#This Row],[Est_dansCours_operation_massive]]=Cours_statut[[#This Row],[Est_dans_Message_tuteurs]]</f>
        <v>1</v>
      </c>
    </row>
    <row r="275" spans="1:16" hidden="1" x14ac:dyDescent="0.25">
      <c r="A275" t="s">
        <v>2971</v>
      </c>
      <c r="B275" t="s">
        <v>2972</v>
      </c>
      <c r="C275">
        <v>65</v>
      </c>
      <c r="D275">
        <v>1</v>
      </c>
      <c r="E275" t="str">
        <f>_xlfn.CONCAT(Cours_statut[[#This Row],[Code MEQ]],"-",Cours_statut[[#This Row],[Code d''option]],"-0",Cours_statut[[#This Row],[Version du cours]])</f>
        <v>603-EAP-FD-65-01</v>
      </c>
      <c r="F275">
        <v>5</v>
      </c>
      <c r="G275">
        <v>1</v>
      </c>
      <c r="H275" s="2">
        <v>41550</v>
      </c>
      <c r="I275" t="s">
        <v>960</v>
      </c>
      <c r="J275">
        <v>3</v>
      </c>
      <c r="K275" t="e">
        <f>VLOOKUP(Cours_statut[[#This Row],[CodeCours]],Tableau1[[Code de Cours Complet]:[Évaluations]],5,0)</f>
        <v>#N/A</v>
      </c>
      <c r="L275" s="2">
        <v>44424</v>
      </c>
      <c r="M275" t="s">
        <v>2973</v>
      </c>
      <c r="N275" t="s">
        <v>344</v>
      </c>
    </row>
    <row r="276" spans="1:16" hidden="1" x14ac:dyDescent="0.25">
      <c r="A276" t="s">
        <v>1446</v>
      </c>
      <c r="B276" t="s">
        <v>1447</v>
      </c>
      <c r="C276">
        <v>10</v>
      </c>
      <c r="D276">
        <v>1</v>
      </c>
      <c r="E276" t="str">
        <f>_xlfn.CONCAT(Cours_statut[[#This Row],[Code MEQ]],"-",Cours_statut[[#This Row],[Code d''option]],"-0",Cours_statut[[#This Row],[Version du cours]])</f>
        <v>221-CR3-IQ-10-01</v>
      </c>
      <c r="F276">
        <v>0</v>
      </c>
      <c r="G276">
        <v>1</v>
      </c>
      <c r="H276" s="2">
        <v>40809</v>
      </c>
      <c r="I276" t="s">
        <v>960</v>
      </c>
      <c r="J276">
        <v>3</v>
      </c>
      <c r="K276" t="e">
        <f>VLOOKUP(Cours_statut[[#This Row],[CodeCours]],Tableau1[[Code de Cours Complet]:[Évaluations]],5,0)</f>
        <v>#N/A</v>
      </c>
      <c r="L276" s="2">
        <v>44417</v>
      </c>
      <c r="M276" t="s">
        <v>1448</v>
      </c>
      <c r="N276" t="s">
        <v>344</v>
      </c>
    </row>
    <row r="277" spans="1:16" hidden="1" x14ac:dyDescent="0.25">
      <c r="A277" t="s">
        <v>1449</v>
      </c>
      <c r="B277" t="s">
        <v>1450</v>
      </c>
      <c r="C277">
        <v>10</v>
      </c>
      <c r="D277">
        <v>1</v>
      </c>
      <c r="E277" t="str">
        <f>_xlfn.CONCAT(Cours_statut[[#This Row],[Code MEQ]],"-",Cours_statut[[#This Row],[Code d''option]],"-0",Cours_statut[[#This Row],[Version du cours]])</f>
        <v>221-CR4-IQ-10-01</v>
      </c>
      <c r="F277">
        <v>0</v>
      </c>
      <c r="G277">
        <v>1</v>
      </c>
      <c r="H277" s="2">
        <v>40330</v>
      </c>
      <c r="I277" t="s">
        <v>960</v>
      </c>
      <c r="J277">
        <v>3</v>
      </c>
      <c r="K277" t="e">
        <f>VLOOKUP(Cours_statut[[#This Row],[CodeCours]],Tableau1[[Code de Cours Complet]:[Évaluations]],5,0)</f>
        <v>#N/A</v>
      </c>
      <c r="L277" s="2">
        <v>44417</v>
      </c>
      <c r="M277" t="s">
        <v>1448</v>
      </c>
      <c r="N277" t="s">
        <v>344</v>
      </c>
    </row>
    <row r="278" spans="1:16" hidden="1" x14ac:dyDescent="0.25">
      <c r="A278" t="s">
        <v>1451</v>
      </c>
      <c r="B278" t="s">
        <v>1452</v>
      </c>
      <c r="C278">
        <v>10</v>
      </c>
      <c r="D278">
        <v>1</v>
      </c>
      <c r="E278" t="str">
        <f>_xlfn.CONCAT(Cours_statut[[#This Row],[Code MEQ]],"-",Cours_statut[[#This Row],[Code d''option]],"-0",Cours_statut[[#This Row],[Version du cours]])</f>
        <v>221-CR5-IQ-10-01</v>
      </c>
      <c r="F278">
        <v>0</v>
      </c>
      <c r="G278">
        <v>1</v>
      </c>
      <c r="H278" s="2">
        <v>40809</v>
      </c>
      <c r="I278" t="s">
        <v>960</v>
      </c>
      <c r="J278">
        <v>3</v>
      </c>
      <c r="K278" t="e">
        <f>VLOOKUP(Cours_statut[[#This Row],[CodeCours]],Tableau1[[Code de Cours Complet]:[Évaluations]],5,0)</f>
        <v>#N/A</v>
      </c>
      <c r="L278" s="2">
        <v>44417</v>
      </c>
      <c r="M278" t="s">
        <v>1448</v>
      </c>
      <c r="N278" t="s">
        <v>344</v>
      </c>
    </row>
    <row r="279" spans="1:16" hidden="1" x14ac:dyDescent="0.25">
      <c r="A279" t="s">
        <v>1453</v>
      </c>
      <c r="B279" t="s">
        <v>1454</v>
      </c>
      <c r="C279">
        <v>10</v>
      </c>
      <c r="D279">
        <v>1</v>
      </c>
      <c r="E279" t="str">
        <f>_xlfn.CONCAT(Cours_statut[[#This Row],[Code MEQ]],"-",Cours_statut[[#This Row],[Code d''option]],"-0",Cours_statut[[#This Row],[Version du cours]])</f>
        <v>221-CR6-IQ-10-01</v>
      </c>
      <c r="F279">
        <v>0</v>
      </c>
      <c r="G279">
        <v>1</v>
      </c>
      <c r="H279" s="2">
        <v>40809</v>
      </c>
      <c r="I279" t="s">
        <v>960</v>
      </c>
      <c r="J279">
        <v>3</v>
      </c>
      <c r="K279" t="e">
        <f>VLOOKUP(Cours_statut[[#This Row],[CodeCours]],Tableau1[[Code de Cours Complet]:[Évaluations]],5,0)</f>
        <v>#N/A</v>
      </c>
      <c r="L279" s="2">
        <v>44417</v>
      </c>
      <c r="M279" t="s">
        <v>1448</v>
      </c>
      <c r="N279" t="s">
        <v>344</v>
      </c>
    </row>
    <row r="280" spans="1:16" hidden="1" x14ac:dyDescent="0.25">
      <c r="A280" t="s">
        <v>1455</v>
      </c>
      <c r="B280" t="s">
        <v>1456</v>
      </c>
      <c r="C280">
        <v>10</v>
      </c>
      <c r="D280">
        <v>1</v>
      </c>
      <c r="E280" t="str">
        <f>_xlfn.CONCAT(Cours_statut[[#This Row],[Code MEQ]],"-",Cours_statut[[#This Row],[Code d''option]],"-0",Cours_statut[[#This Row],[Version du cours]])</f>
        <v>221-CR7-IQ-10-01</v>
      </c>
      <c r="F280">
        <v>0</v>
      </c>
      <c r="G280">
        <v>1</v>
      </c>
      <c r="H280" s="2">
        <v>40809</v>
      </c>
      <c r="I280" t="s">
        <v>960</v>
      </c>
      <c r="J280">
        <v>3</v>
      </c>
      <c r="K280" t="e">
        <f>VLOOKUP(Cours_statut[[#This Row],[CodeCours]],Tableau1[[Code de Cours Complet]:[Évaluations]],5,0)</f>
        <v>#N/A</v>
      </c>
      <c r="L280" s="2">
        <v>44417</v>
      </c>
      <c r="M280" t="s">
        <v>1448</v>
      </c>
      <c r="N280" t="s">
        <v>344</v>
      </c>
    </row>
    <row r="281" spans="1:16" hidden="1" x14ac:dyDescent="0.25">
      <c r="A281" t="s">
        <v>1810</v>
      </c>
      <c r="B281" t="s">
        <v>1814</v>
      </c>
      <c r="C281">
        <v>65</v>
      </c>
      <c r="D281">
        <v>3</v>
      </c>
      <c r="E281" t="str">
        <f>_xlfn.CONCAT(Cours_statut[[#This Row],[Code MEQ]],"-",Cours_statut[[#This Row],[Code d''option]],"-0",Cours_statut[[#This Row],[Version du cours]])</f>
        <v>345-102-MQ-65-03</v>
      </c>
      <c r="F281">
        <v>4</v>
      </c>
      <c r="G281">
        <v>1</v>
      </c>
      <c r="H281" s="2">
        <v>44270</v>
      </c>
      <c r="I281" t="s">
        <v>960</v>
      </c>
      <c r="J281">
        <v>3</v>
      </c>
      <c r="K281" t="e">
        <f>VLOOKUP(Cours_statut[[#This Row],[CodeCours]],Tableau1[[Code de Cours Complet]:[Évaluations]],5,0)</f>
        <v>#N/A</v>
      </c>
      <c r="L281" s="2">
        <v>44407</v>
      </c>
      <c r="M281" t="s">
        <v>1815</v>
      </c>
      <c r="N281" t="s">
        <v>344</v>
      </c>
    </row>
    <row r="282" spans="1:16" hidden="1" x14ac:dyDescent="0.25">
      <c r="A282" t="s">
        <v>1420</v>
      </c>
      <c r="B282" t="s">
        <v>1423</v>
      </c>
      <c r="C282">
        <v>60</v>
      </c>
      <c r="D282">
        <v>1</v>
      </c>
      <c r="E282" t="str">
        <f>_xlfn.CONCAT(Cours_statut[[#This Row],[Code MEQ]],"-",Cours_statut[[#This Row],[Code d''option]],"-0",Cours_statut[[#This Row],[Version du cours]])</f>
        <v>203-FPG-03-60-01</v>
      </c>
      <c r="F282">
        <v>4</v>
      </c>
      <c r="G282">
        <v>1</v>
      </c>
      <c r="H282" s="2">
        <v>40820</v>
      </c>
      <c r="I282" t="s">
        <v>960</v>
      </c>
      <c r="J282">
        <v>3</v>
      </c>
      <c r="K282" t="e">
        <f>VLOOKUP(Cours_statut[[#This Row],[CodeCours]],Tableau1[[Code de Cours Complet]:[Évaluations]],5,0)</f>
        <v>#N/A</v>
      </c>
      <c r="L282" s="2">
        <v>44400</v>
      </c>
      <c r="M282" t="s">
        <v>995</v>
      </c>
      <c r="N282" t="s">
        <v>344</v>
      </c>
    </row>
    <row r="283" spans="1:16" hidden="1" x14ac:dyDescent="0.25">
      <c r="A283" t="s">
        <v>1534</v>
      </c>
      <c r="B283" t="s">
        <v>1536</v>
      </c>
      <c r="C283">
        <v>60</v>
      </c>
      <c r="D283">
        <v>2</v>
      </c>
      <c r="E283" t="str">
        <f>_xlfn.CONCAT(Cours_statut[[#This Row],[Code MEQ]],"-",Cours_statut[[#This Row],[Code d''option]],"-0",Cours_statut[[#This Row],[Version du cours]])</f>
        <v>320-203-FD-60-02</v>
      </c>
      <c r="F283">
        <v>3</v>
      </c>
      <c r="G283">
        <v>1</v>
      </c>
      <c r="H283" s="2">
        <v>42899</v>
      </c>
      <c r="I283" t="s">
        <v>960</v>
      </c>
      <c r="J283">
        <v>3</v>
      </c>
      <c r="K283" t="e">
        <f>VLOOKUP(Cours_statut[[#This Row],[CodeCours]],Tableau1[[Code de Cours Complet]:[Évaluations]],5,0)</f>
        <v>#N/A</v>
      </c>
      <c r="L283" s="2">
        <v>44400</v>
      </c>
      <c r="M283" t="s">
        <v>1537</v>
      </c>
      <c r="N283" t="s">
        <v>344</v>
      </c>
    </row>
    <row r="284" spans="1:16" hidden="1" x14ac:dyDescent="0.25">
      <c r="A284" t="s">
        <v>1628</v>
      </c>
      <c r="B284" t="s">
        <v>1629</v>
      </c>
      <c r="C284">
        <v>60</v>
      </c>
      <c r="D284">
        <v>1</v>
      </c>
      <c r="E284" t="str">
        <f>_xlfn.CONCAT(Cours_statut[[#This Row],[Code MEQ]],"-",Cours_statut[[#This Row],[Code d''option]],"-0",Cours_statut[[#This Row],[Version du cours]])</f>
        <v>330-203-FD-60-01</v>
      </c>
      <c r="F284">
        <v>4</v>
      </c>
      <c r="G284">
        <v>1</v>
      </c>
      <c r="H284" s="2">
        <v>39771</v>
      </c>
      <c r="I284" t="s">
        <v>960</v>
      </c>
      <c r="J284">
        <v>3</v>
      </c>
      <c r="K284" t="e">
        <f>VLOOKUP(Cours_statut[[#This Row],[CodeCours]],Tableau1[[Code de Cours Complet]:[Évaluations]],5,0)</f>
        <v>#N/A</v>
      </c>
      <c r="L284" s="2">
        <v>44400</v>
      </c>
      <c r="M284" t="s">
        <v>995</v>
      </c>
      <c r="N284" t="s">
        <v>344</v>
      </c>
    </row>
    <row r="285" spans="1:16" hidden="1" x14ac:dyDescent="0.25">
      <c r="A285" t="s">
        <v>1731</v>
      </c>
      <c r="B285" t="s">
        <v>1734</v>
      </c>
      <c r="C285">
        <v>60</v>
      </c>
      <c r="D285">
        <v>2</v>
      </c>
      <c r="E285" t="str">
        <f>_xlfn.CONCAT(Cours_statut[[#This Row],[Code MEQ]],"-",Cours_statut[[#This Row],[Code d''option]],"-0",Cours_statut[[#This Row],[Version du cours]])</f>
        <v>340-ASE-FD-60-02</v>
      </c>
      <c r="F285">
        <v>4</v>
      </c>
      <c r="G285">
        <v>1</v>
      </c>
      <c r="H285" s="2">
        <v>42402</v>
      </c>
      <c r="I285" t="s">
        <v>960</v>
      </c>
      <c r="J285">
        <v>3</v>
      </c>
      <c r="K285" t="e">
        <f>VLOOKUP(Cours_statut[[#This Row],[CodeCours]],Tableau1[[Code de Cours Complet]:[Évaluations]],5,0)</f>
        <v>#N/A</v>
      </c>
      <c r="L285" s="2">
        <v>44400</v>
      </c>
      <c r="M285" t="s">
        <v>1537</v>
      </c>
      <c r="N285" t="s">
        <v>344</v>
      </c>
    </row>
    <row r="286" spans="1:16" hidden="1" x14ac:dyDescent="0.25">
      <c r="A286" t="s">
        <v>1992</v>
      </c>
      <c r="B286" t="s">
        <v>1993</v>
      </c>
      <c r="C286">
        <v>50</v>
      </c>
      <c r="D286">
        <v>1</v>
      </c>
      <c r="E286" t="str">
        <f>_xlfn.CONCAT(Cours_statut[[#This Row],[Code MEQ]],"-",Cours_statut[[#This Row],[Code d''option]],"-0",Cours_statut[[#This Row],[Version du cours]])</f>
        <v>383-303-FD-50-01</v>
      </c>
      <c r="F286">
        <v>4</v>
      </c>
      <c r="G286">
        <v>1</v>
      </c>
      <c r="H286" s="2">
        <v>37993</v>
      </c>
      <c r="I286" t="s">
        <v>960</v>
      </c>
      <c r="J286">
        <v>3</v>
      </c>
      <c r="K286" t="e">
        <f>VLOOKUP(Cours_statut[[#This Row],[CodeCours]],Tableau1[[Code de Cours Complet]:[Évaluations]],5,0)</f>
        <v>#N/A</v>
      </c>
      <c r="L286" s="2">
        <v>44400</v>
      </c>
      <c r="M286" t="s">
        <v>1994</v>
      </c>
      <c r="N286" t="s">
        <v>344</v>
      </c>
    </row>
    <row r="287" spans="1:16" hidden="1" x14ac:dyDescent="0.25">
      <c r="A287" t="s">
        <v>2028</v>
      </c>
      <c r="B287" t="s">
        <v>2029</v>
      </c>
      <c r="C287">
        <v>60</v>
      </c>
      <c r="D287">
        <v>1</v>
      </c>
      <c r="E287" t="str">
        <f>_xlfn.CONCAT(Cours_statut[[#This Row],[Code MEQ]],"-",Cours_statut[[#This Row],[Code d''option]],"-0",Cours_statut[[#This Row],[Version du cours]])</f>
        <v>385-103-FD-60-01</v>
      </c>
      <c r="F287">
        <v>4</v>
      </c>
      <c r="G287">
        <v>1</v>
      </c>
      <c r="H287" s="2">
        <v>42331</v>
      </c>
      <c r="I287" t="s">
        <v>960</v>
      </c>
      <c r="J287">
        <v>3</v>
      </c>
      <c r="K287" t="e">
        <f>VLOOKUP(Cours_statut[[#This Row],[CodeCours]],Tableau1[[Code de Cours Complet]:[Évaluations]],5,0)</f>
        <v>#N/A</v>
      </c>
      <c r="L287" s="2">
        <v>44400</v>
      </c>
      <c r="M287" t="s">
        <v>995</v>
      </c>
      <c r="N287" t="s">
        <v>344</v>
      </c>
    </row>
    <row r="288" spans="1:16" hidden="1" x14ac:dyDescent="0.25">
      <c r="A288" t="s">
        <v>2118</v>
      </c>
      <c r="B288" t="s">
        <v>2120</v>
      </c>
      <c r="C288">
        <v>60</v>
      </c>
      <c r="D288">
        <v>1</v>
      </c>
      <c r="E288" t="str">
        <f>_xlfn.CONCAT(Cours_statut[[#This Row],[Code MEQ]],"-",Cours_statut[[#This Row],[Code d''option]],"-0",Cours_statut[[#This Row],[Version du cours]])</f>
        <v>401-303-FD-60-01</v>
      </c>
      <c r="F288">
        <v>4</v>
      </c>
      <c r="G288">
        <v>1</v>
      </c>
      <c r="H288" s="2">
        <v>40410</v>
      </c>
      <c r="I288" t="s">
        <v>960</v>
      </c>
      <c r="J288">
        <v>3</v>
      </c>
      <c r="K288" t="e">
        <f>VLOOKUP(Cours_statut[[#This Row],[CodeCours]],Tableau1[[Code de Cours Complet]:[Évaluations]],5,0)</f>
        <v>#N/A</v>
      </c>
      <c r="L288" s="2">
        <v>44400</v>
      </c>
      <c r="M288" t="s">
        <v>995</v>
      </c>
      <c r="N288" t="s">
        <v>344</v>
      </c>
    </row>
    <row r="289" spans="1:16" hidden="1" x14ac:dyDescent="0.25">
      <c r="A289" t="s">
        <v>2259</v>
      </c>
      <c r="B289" t="s">
        <v>2263</v>
      </c>
      <c r="C289">
        <v>60</v>
      </c>
      <c r="D289">
        <v>1</v>
      </c>
      <c r="E289" t="str">
        <f>_xlfn.CONCAT(Cours_statut[[#This Row],[Code MEQ]],"-",Cours_statut[[#This Row],[Code d''option]],"-0",Cours_statut[[#This Row],[Version du cours]])</f>
        <v>410-203-FD-60-01</v>
      </c>
      <c r="F289">
        <v>4</v>
      </c>
      <c r="G289">
        <v>1</v>
      </c>
      <c r="H289" s="2">
        <v>42690</v>
      </c>
      <c r="I289" t="s">
        <v>960</v>
      </c>
      <c r="J289">
        <v>3</v>
      </c>
      <c r="K289" t="e">
        <f>VLOOKUP(Cours_statut[[#This Row],[CodeCours]],Tableau1[[Code de Cours Complet]:[Évaluations]],5,0)</f>
        <v>#N/A</v>
      </c>
      <c r="L289" s="2">
        <v>44400</v>
      </c>
      <c r="M289" t="s">
        <v>995</v>
      </c>
      <c r="N289" t="s">
        <v>344</v>
      </c>
    </row>
    <row r="290" spans="1:16" hidden="1" x14ac:dyDescent="0.25">
      <c r="A290" t="s">
        <v>2322</v>
      </c>
      <c r="B290" t="s">
        <v>2326</v>
      </c>
      <c r="C290">
        <v>60</v>
      </c>
      <c r="D290">
        <v>3</v>
      </c>
      <c r="E290" t="str">
        <f>_xlfn.CONCAT(Cours_statut[[#This Row],[Code MEQ]],"-",Cours_statut[[#This Row],[Code d''option]],"-0",Cours_statut[[#This Row],[Version du cours]])</f>
        <v>410-314-FD-60-03</v>
      </c>
      <c r="F290">
        <v>4</v>
      </c>
      <c r="G290">
        <v>1</v>
      </c>
      <c r="H290" s="2">
        <v>43362</v>
      </c>
      <c r="I290" t="s">
        <v>960</v>
      </c>
      <c r="J290">
        <v>3</v>
      </c>
      <c r="K290" t="e">
        <f>VLOOKUP(Cours_statut[[#This Row],[CodeCours]],Tableau1[[Code de Cours Complet]:[Évaluations]],5,0)</f>
        <v>#N/A</v>
      </c>
      <c r="L290" s="2">
        <v>44400</v>
      </c>
      <c r="M290" t="s">
        <v>1669</v>
      </c>
      <c r="N290" t="s">
        <v>344</v>
      </c>
    </row>
    <row r="291" spans="1:16" x14ac:dyDescent="0.25">
      <c r="A291" t="s">
        <v>2339</v>
      </c>
      <c r="B291" t="s">
        <v>2343</v>
      </c>
      <c r="C291">
        <v>60</v>
      </c>
      <c r="D291">
        <v>2</v>
      </c>
      <c r="E291" t="str">
        <f>_xlfn.CONCAT(Cours_statut[[#This Row],[Code MEQ]],"-",Cours_statut[[#This Row],[Code d''option]],"-0",Cours_statut[[#This Row],[Version du cours]])</f>
        <v>410-323-FD-60-02</v>
      </c>
      <c r="F291">
        <v>4</v>
      </c>
      <c r="G291">
        <v>2</v>
      </c>
      <c r="H291" s="2">
        <v>44568</v>
      </c>
      <c r="I291" t="s">
        <v>974</v>
      </c>
      <c r="J291">
        <v>2</v>
      </c>
      <c r="K291" t="str">
        <f>VLOOKUP(Cours_statut[[#This Row],[CodeCours]],Tableau1[[Code de Cours Complet]:[Évaluations]],5,0)</f>
        <v>EFel2</v>
      </c>
      <c r="L291" s="2"/>
      <c r="M291" t="s">
        <v>344</v>
      </c>
      <c r="N291" t="str">
        <f>VLOOKUP(Cours_statut[[#This Row],[CodeCours]],Tableau13[CodeCours],1,0)</f>
        <v>410-323-FD-60-02</v>
      </c>
      <c r="O291" t="str">
        <f>VLOOKUP(Cours_statut[[#This Row],[CodeCours]],Message_tuteurs!$A$2:$A$86,1,0)</f>
        <v>410-323-FD-60-02</v>
      </c>
      <c r="P291" t="b">
        <f>Cours_statut[[#This Row],[Est_dansCours_operation_massive]]=Cours_statut[[#This Row],[Est_dans_Message_tuteurs]]</f>
        <v>1</v>
      </c>
    </row>
    <row r="292" spans="1:16" hidden="1" x14ac:dyDescent="0.25">
      <c r="A292" t="s">
        <v>3068</v>
      </c>
      <c r="B292" t="s">
        <v>3069</v>
      </c>
      <c r="C292">
        <v>60</v>
      </c>
      <c r="D292">
        <v>1</v>
      </c>
      <c r="E292" t="str">
        <f>_xlfn.CONCAT(Cours_statut[[#This Row],[Code MEQ]],"-",Cours_statut[[#This Row],[Code d''option]],"-0",Cours_statut[[#This Row],[Version du cours]])</f>
        <v>604-SAR-FD-60-01</v>
      </c>
      <c r="F292">
        <v>4</v>
      </c>
      <c r="G292">
        <v>2</v>
      </c>
      <c r="H292" s="2">
        <v>41065</v>
      </c>
      <c r="I292" t="s">
        <v>960</v>
      </c>
      <c r="J292">
        <v>3</v>
      </c>
      <c r="K292" t="e">
        <f>VLOOKUP(Cours_statut[[#This Row],[CodeCours]],Tableau1[[Code de Cours Complet]:[Évaluations]],5,0)</f>
        <v>#N/A</v>
      </c>
      <c r="L292" s="2">
        <v>44400</v>
      </c>
      <c r="M292" t="s">
        <v>995</v>
      </c>
      <c r="N292" t="s">
        <v>344</v>
      </c>
    </row>
    <row r="293" spans="1:16" hidden="1" x14ac:dyDescent="0.25">
      <c r="A293" t="s">
        <v>2799</v>
      </c>
      <c r="B293" t="s">
        <v>2809</v>
      </c>
      <c r="C293">
        <v>64</v>
      </c>
      <c r="D293">
        <v>3</v>
      </c>
      <c r="E293" t="str">
        <f>_xlfn.CONCAT(Cours_statut[[#This Row],[Code MEQ]],"-",Cours_statut[[#This Row],[Code d''option]],"-0",Cours_statut[[#This Row],[Version du cours]])</f>
        <v>601-101-MQ-64-03</v>
      </c>
      <c r="F293">
        <v>4</v>
      </c>
      <c r="G293">
        <v>1</v>
      </c>
      <c r="H293" s="2">
        <v>44225</v>
      </c>
      <c r="I293" t="s">
        <v>960</v>
      </c>
      <c r="J293">
        <v>3</v>
      </c>
      <c r="K293" t="e">
        <f>VLOOKUP(Cours_statut[[#This Row],[CodeCours]],Tableau1[[Code de Cours Complet]:[Évaluations]],5,0)</f>
        <v>#N/A</v>
      </c>
      <c r="L293" s="2">
        <v>44399</v>
      </c>
      <c r="M293" t="s">
        <v>2810</v>
      </c>
      <c r="N293" t="s">
        <v>344</v>
      </c>
    </row>
    <row r="294" spans="1:16" hidden="1" x14ac:dyDescent="0.25">
      <c r="A294" t="s">
        <v>1220</v>
      </c>
      <c r="B294" t="s">
        <v>1224</v>
      </c>
      <c r="C294">
        <v>10</v>
      </c>
      <c r="D294">
        <v>3</v>
      </c>
      <c r="E294" t="str">
        <f>_xlfn.CONCAT(Cours_statut[[#This Row],[Code MEQ]],"-",Cours_statut[[#This Row],[Code d''option]],"-0",Cours_statut[[#This Row],[Version du cours]])</f>
        <v>201-103-RE-10-03</v>
      </c>
      <c r="F294">
        <v>4</v>
      </c>
      <c r="G294">
        <v>1</v>
      </c>
      <c r="H294" s="2">
        <v>42565</v>
      </c>
      <c r="I294" t="s">
        <v>960</v>
      </c>
      <c r="J294">
        <v>3</v>
      </c>
      <c r="K294" t="e">
        <f>VLOOKUP(Cours_statut[[#This Row],[CodeCours]],Tableau1[[Code de Cours Complet]:[Évaluations]],5,0)</f>
        <v>#N/A</v>
      </c>
      <c r="L294" s="2">
        <v>44392</v>
      </c>
      <c r="M294" t="s">
        <v>1225</v>
      </c>
      <c r="N294" t="s">
        <v>344</v>
      </c>
    </row>
    <row r="295" spans="1:16" hidden="1" x14ac:dyDescent="0.25">
      <c r="A295" t="s">
        <v>1220</v>
      </c>
      <c r="B295" t="s">
        <v>1232</v>
      </c>
      <c r="C295">
        <v>14</v>
      </c>
      <c r="D295">
        <v>3</v>
      </c>
      <c r="E295" t="str">
        <f>_xlfn.CONCAT(Cours_statut[[#This Row],[Code MEQ]],"-",Cours_statut[[#This Row],[Code d''option]],"-0",Cours_statut[[#This Row],[Version du cours]])</f>
        <v>201-103-RE-14-03</v>
      </c>
      <c r="F295">
        <v>4</v>
      </c>
      <c r="G295">
        <v>1</v>
      </c>
      <c r="H295" s="2">
        <v>42565</v>
      </c>
      <c r="I295" t="s">
        <v>960</v>
      </c>
      <c r="J295">
        <v>3</v>
      </c>
      <c r="K295" t="e">
        <f>VLOOKUP(Cours_statut[[#This Row],[CodeCours]],Tableau1[[Code de Cours Complet]:[Évaluations]],5,0)</f>
        <v>#N/A</v>
      </c>
      <c r="L295" s="2">
        <v>44392</v>
      </c>
      <c r="M295" t="s">
        <v>1233</v>
      </c>
      <c r="N295" t="s">
        <v>344</v>
      </c>
    </row>
    <row r="296" spans="1:16" hidden="1" x14ac:dyDescent="0.25">
      <c r="A296" t="s">
        <v>1264</v>
      </c>
      <c r="B296" t="s">
        <v>1266</v>
      </c>
      <c r="C296">
        <v>10</v>
      </c>
      <c r="D296">
        <v>2</v>
      </c>
      <c r="E296" t="str">
        <f>_xlfn.CONCAT(Cours_statut[[#This Row],[Code MEQ]],"-",Cours_statut[[#This Row],[Code d''option]],"-0",Cours_statut[[#This Row],[Version du cours]])</f>
        <v>201-203-RE-10-02</v>
      </c>
      <c r="F296">
        <v>4</v>
      </c>
      <c r="G296">
        <v>1</v>
      </c>
      <c r="H296" s="2">
        <v>39371</v>
      </c>
      <c r="I296" t="s">
        <v>960</v>
      </c>
      <c r="J296">
        <v>3</v>
      </c>
      <c r="K296" t="e">
        <f>VLOOKUP(Cours_statut[[#This Row],[CodeCours]],Tableau1[[Code de Cours Complet]:[Évaluations]],5,0)</f>
        <v>#N/A</v>
      </c>
      <c r="L296" s="2">
        <v>44392</v>
      </c>
      <c r="M296" t="s">
        <v>1267</v>
      </c>
      <c r="N296" t="s">
        <v>344</v>
      </c>
    </row>
    <row r="297" spans="1:16" hidden="1" x14ac:dyDescent="0.25">
      <c r="A297" t="s">
        <v>1264</v>
      </c>
      <c r="B297" t="s">
        <v>1270</v>
      </c>
      <c r="C297">
        <v>14</v>
      </c>
      <c r="D297">
        <v>2</v>
      </c>
      <c r="E297" t="str">
        <f>_xlfn.CONCAT(Cours_statut[[#This Row],[Code MEQ]],"-",Cours_statut[[#This Row],[Code d''option]],"-0",Cours_statut[[#This Row],[Version du cours]])</f>
        <v>201-203-RE-14-02</v>
      </c>
      <c r="F297">
        <v>4</v>
      </c>
      <c r="G297">
        <v>1</v>
      </c>
      <c r="H297" s="2">
        <v>39920</v>
      </c>
      <c r="I297" t="s">
        <v>960</v>
      </c>
      <c r="J297">
        <v>3</v>
      </c>
      <c r="K297" t="e">
        <f>VLOOKUP(Cours_statut[[#This Row],[CodeCours]],Tableau1[[Code de Cours Complet]:[Évaluations]],5,0)</f>
        <v>#N/A</v>
      </c>
      <c r="L297" s="2">
        <v>44392</v>
      </c>
      <c r="M297" t="s">
        <v>1267</v>
      </c>
      <c r="N297" t="s">
        <v>344</v>
      </c>
    </row>
    <row r="298" spans="1:16" hidden="1" x14ac:dyDescent="0.25">
      <c r="A298" t="s">
        <v>1316</v>
      </c>
      <c r="B298" t="s">
        <v>1320</v>
      </c>
      <c r="C298">
        <v>10</v>
      </c>
      <c r="D298">
        <v>4</v>
      </c>
      <c r="E298" t="str">
        <f>_xlfn.CONCAT(Cours_statut[[#This Row],[Code MEQ]],"-",Cours_statut[[#This Row],[Code d''option]],"-0",Cours_statut[[#This Row],[Version du cours]])</f>
        <v>201-404-FD-10-04</v>
      </c>
      <c r="F298">
        <v>4</v>
      </c>
      <c r="G298">
        <v>1</v>
      </c>
      <c r="H298" s="2">
        <v>41323</v>
      </c>
      <c r="I298" t="s">
        <v>960</v>
      </c>
      <c r="J298">
        <v>3</v>
      </c>
      <c r="K298" t="e">
        <f>VLOOKUP(Cours_statut[[#This Row],[CodeCours]],Tableau1[[Code de Cours Complet]:[Évaluations]],5,0)</f>
        <v>#N/A</v>
      </c>
      <c r="L298" s="2">
        <v>44392</v>
      </c>
      <c r="M298" t="s">
        <v>1321</v>
      </c>
      <c r="N298" t="s">
        <v>344</v>
      </c>
    </row>
    <row r="299" spans="1:16" hidden="1" x14ac:dyDescent="0.25">
      <c r="A299" t="s">
        <v>1358</v>
      </c>
      <c r="B299" t="s">
        <v>1371</v>
      </c>
      <c r="C299">
        <v>70</v>
      </c>
      <c r="D299">
        <v>3</v>
      </c>
      <c r="E299" t="str">
        <f>_xlfn.CONCAT(Cours_statut[[#This Row],[Code MEQ]],"-",Cours_statut[[#This Row],[Code d''option]],"-0",Cours_statut[[#This Row],[Version du cours]])</f>
        <v>201-NYB-05-70-03</v>
      </c>
      <c r="F299">
        <v>4</v>
      </c>
      <c r="G299">
        <v>1</v>
      </c>
      <c r="H299" s="2">
        <v>43993</v>
      </c>
      <c r="I299" t="s">
        <v>960</v>
      </c>
      <c r="J299">
        <v>3</v>
      </c>
      <c r="K299" t="e">
        <f>VLOOKUP(Cours_statut[[#This Row],[CodeCours]],Tableau1[[Code de Cours Complet]:[Évaluations]],5,0)</f>
        <v>#N/A</v>
      </c>
      <c r="L299" s="2">
        <v>44392</v>
      </c>
      <c r="M299" t="s">
        <v>1372</v>
      </c>
      <c r="N299" t="s">
        <v>344</v>
      </c>
    </row>
    <row r="300" spans="1:16" hidden="1" x14ac:dyDescent="0.25">
      <c r="A300" t="s">
        <v>1358</v>
      </c>
      <c r="B300" t="s">
        <v>1377</v>
      </c>
      <c r="C300">
        <v>74</v>
      </c>
      <c r="D300">
        <v>3</v>
      </c>
      <c r="E300" t="str">
        <f>_xlfn.CONCAT(Cours_statut[[#This Row],[Code MEQ]],"-",Cours_statut[[#This Row],[Code d''option]],"-0",Cours_statut[[#This Row],[Version du cours]])</f>
        <v>201-NYB-05-74-03</v>
      </c>
      <c r="F300">
        <v>4</v>
      </c>
      <c r="G300">
        <v>1</v>
      </c>
      <c r="H300" s="2">
        <v>43993</v>
      </c>
      <c r="I300" t="s">
        <v>960</v>
      </c>
      <c r="J300">
        <v>3</v>
      </c>
      <c r="K300" t="e">
        <f>VLOOKUP(Cours_statut[[#This Row],[CodeCours]],Tableau1[[Code de Cours Complet]:[Évaluations]],5,0)</f>
        <v>#N/A</v>
      </c>
      <c r="L300" s="2">
        <v>44392</v>
      </c>
      <c r="M300" t="s">
        <v>1378</v>
      </c>
      <c r="N300" t="s">
        <v>344</v>
      </c>
    </row>
    <row r="301" spans="1:16" x14ac:dyDescent="0.25">
      <c r="A301" t="s">
        <v>2531</v>
      </c>
      <c r="B301" t="s">
        <v>2535</v>
      </c>
      <c r="C301">
        <v>70</v>
      </c>
      <c r="D301">
        <v>2</v>
      </c>
      <c r="E301" t="str">
        <f>_xlfn.CONCAT(Cours_statut[[#This Row],[Code MEQ]],"-",Cours_statut[[#This Row],[Code d''option]],"-0",Cours_statut[[#This Row],[Version du cours]])</f>
        <v>410-644-FD-70-02</v>
      </c>
      <c r="F301">
        <v>5</v>
      </c>
      <c r="G301">
        <v>2</v>
      </c>
      <c r="H301" s="2">
        <v>44568</v>
      </c>
      <c r="I301" t="s">
        <v>974</v>
      </c>
      <c r="J301">
        <v>2</v>
      </c>
      <c r="K301" t="str">
        <f>VLOOKUP(Cours_statut[[#This Row],[CodeCours]],Tableau1[[Code de Cours Complet]:[Évaluations]],5,0)</f>
        <v>EFel2</v>
      </c>
      <c r="L301" s="2"/>
      <c r="M301" t="s">
        <v>344</v>
      </c>
      <c r="N301" t="str">
        <f>VLOOKUP(Cours_statut[[#This Row],[CodeCours]],Tableau13[CodeCours],1,0)</f>
        <v>410-644-FD-70-02</v>
      </c>
      <c r="O301" t="str">
        <f>VLOOKUP(Cours_statut[[#This Row],[CodeCours]],Message_tuteurs!$A$2:$A$86,1,0)</f>
        <v>410-644-FD-70-02</v>
      </c>
      <c r="P301" t="b">
        <f>Cours_statut[[#This Row],[Est_dansCours_operation_massive]]=Cours_statut[[#This Row],[Est_dans_Message_tuteurs]]</f>
        <v>1</v>
      </c>
    </row>
    <row r="302" spans="1:16" hidden="1" x14ac:dyDescent="0.25">
      <c r="A302" t="s">
        <v>1380</v>
      </c>
      <c r="B302" t="s">
        <v>1385</v>
      </c>
      <c r="C302">
        <v>10</v>
      </c>
      <c r="D302">
        <v>3</v>
      </c>
      <c r="E302" t="str">
        <f>_xlfn.CONCAT(Cours_statut[[#This Row],[Code MEQ]],"-",Cours_statut[[#This Row],[Code d''option]],"-0",Cours_statut[[#This Row],[Version du cours]])</f>
        <v>201-NYC-05-10-03</v>
      </c>
      <c r="F302">
        <v>4</v>
      </c>
      <c r="G302">
        <v>1</v>
      </c>
      <c r="H302" s="2">
        <v>41423</v>
      </c>
      <c r="I302" t="s">
        <v>960</v>
      </c>
      <c r="J302">
        <v>3</v>
      </c>
      <c r="K302" t="e">
        <f>VLOOKUP(Cours_statut[[#This Row],[CodeCours]],Tableau1[[Code de Cours Complet]:[Évaluations]],5,0)</f>
        <v>#N/A</v>
      </c>
      <c r="L302" s="2">
        <v>44392</v>
      </c>
      <c r="M302" t="s">
        <v>1225</v>
      </c>
      <c r="N302" t="s">
        <v>344</v>
      </c>
    </row>
    <row r="303" spans="1:16" hidden="1" x14ac:dyDescent="0.25">
      <c r="A303" t="s">
        <v>1380</v>
      </c>
      <c r="B303" t="s">
        <v>1389</v>
      </c>
      <c r="C303">
        <v>14</v>
      </c>
      <c r="D303">
        <v>3</v>
      </c>
      <c r="E303" t="str">
        <f>_xlfn.CONCAT(Cours_statut[[#This Row],[Code MEQ]],"-",Cours_statut[[#This Row],[Code d''option]],"-0",Cours_statut[[#This Row],[Version du cours]])</f>
        <v>201-NYC-05-14-03</v>
      </c>
      <c r="F303">
        <v>4</v>
      </c>
      <c r="G303">
        <v>1</v>
      </c>
      <c r="H303" s="2">
        <v>41430</v>
      </c>
      <c r="I303" t="s">
        <v>960</v>
      </c>
      <c r="J303">
        <v>3</v>
      </c>
      <c r="K303" t="e">
        <f>VLOOKUP(Cours_statut[[#This Row],[CodeCours]],Tableau1[[Code de Cours Complet]:[Évaluations]],5,0)</f>
        <v>#N/A</v>
      </c>
      <c r="L303" s="2">
        <v>44392</v>
      </c>
      <c r="M303" t="s">
        <v>1233</v>
      </c>
      <c r="N303" t="s">
        <v>344</v>
      </c>
    </row>
    <row r="304" spans="1:16" hidden="1" x14ac:dyDescent="0.25">
      <c r="A304" t="s">
        <v>2197</v>
      </c>
      <c r="B304" t="s">
        <v>2204</v>
      </c>
      <c r="C304">
        <v>50</v>
      </c>
      <c r="D304">
        <v>5</v>
      </c>
      <c r="E304" t="str">
        <f>_xlfn.CONCAT(Cours_statut[[#This Row],[Code MEQ]],"-",Cours_statut[[#This Row],[Code d''option]],"-0",Cours_statut[[#This Row],[Version du cours]])</f>
        <v>410-014-FD-50-05</v>
      </c>
      <c r="F304">
        <v>5</v>
      </c>
      <c r="G304">
        <v>1</v>
      </c>
      <c r="H304" s="2">
        <v>42356</v>
      </c>
      <c r="I304" t="s">
        <v>960</v>
      </c>
      <c r="J304">
        <v>3</v>
      </c>
      <c r="K304" t="e">
        <f>VLOOKUP(Cours_statut[[#This Row],[CodeCours]],Tableau1[[Code de Cours Complet]:[Évaluations]],5,0)</f>
        <v>#N/A</v>
      </c>
      <c r="L304" s="2">
        <v>44392</v>
      </c>
      <c r="M304" t="s">
        <v>2205</v>
      </c>
      <c r="N304" t="s">
        <v>344</v>
      </c>
    </row>
    <row r="305" spans="1:16" hidden="1" x14ac:dyDescent="0.25">
      <c r="A305" t="s">
        <v>2225</v>
      </c>
      <c r="B305" t="s">
        <v>2228</v>
      </c>
      <c r="C305">
        <v>50</v>
      </c>
      <c r="D305">
        <v>3</v>
      </c>
      <c r="E305" t="str">
        <f>_xlfn.CONCAT(Cours_statut[[#This Row],[Code MEQ]],"-",Cours_statut[[#This Row],[Code d''option]],"-0",Cours_statut[[#This Row],[Version du cours]])</f>
        <v>410-113-FD-50-03</v>
      </c>
      <c r="F305">
        <v>3</v>
      </c>
      <c r="G305">
        <v>1</v>
      </c>
      <c r="H305" s="2">
        <v>40476</v>
      </c>
      <c r="I305" t="s">
        <v>960</v>
      </c>
      <c r="J305">
        <v>3</v>
      </c>
      <c r="K305" t="e">
        <f>VLOOKUP(Cours_statut[[#This Row],[CodeCours]],Tableau1[[Code de Cours Complet]:[Évaluations]],5,0)</f>
        <v>#N/A</v>
      </c>
      <c r="L305" s="2">
        <v>44392</v>
      </c>
      <c r="M305" t="s">
        <v>2229</v>
      </c>
      <c r="N305" t="s">
        <v>344</v>
      </c>
    </row>
    <row r="306" spans="1:16" hidden="1" x14ac:dyDescent="0.25">
      <c r="A306" t="s">
        <v>2232</v>
      </c>
      <c r="B306" t="s">
        <v>2238</v>
      </c>
      <c r="C306">
        <v>80</v>
      </c>
      <c r="D306">
        <v>2</v>
      </c>
      <c r="E306" t="str">
        <f>_xlfn.CONCAT(Cours_statut[[#This Row],[Code MEQ]],"-",Cours_statut[[#This Row],[Code d''option]],"-0",Cours_statut[[#This Row],[Version du cours]])</f>
        <v>410-123-FD-80-02</v>
      </c>
      <c r="F306">
        <v>4</v>
      </c>
      <c r="G306">
        <v>1</v>
      </c>
      <c r="H306" s="2">
        <v>39174</v>
      </c>
      <c r="I306" t="s">
        <v>960</v>
      </c>
      <c r="J306">
        <v>3</v>
      </c>
      <c r="K306" t="e">
        <f>VLOOKUP(Cours_statut[[#This Row],[CodeCours]],Tableau1[[Code de Cours Complet]:[Évaluations]],5,0)</f>
        <v>#N/A</v>
      </c>
      <c r="L306" s="2">
        <v>44392</v>
      </c>
      <c r="M306" t="s">
        <v>2112</v>
      </c>
      <c r="N306" t="s">
        <v>344</v>
      </c>
    </row>
    <row r="307" spans="1:16" hidden="1" x14ac:dyDescent="0.25">
      <c r="A307" t="s">
        <v>3065</v>
      </c>
      <c r="B307" t="s">
        <v>3066</v>
      </c>
      <c r="C307">
        <v>60</v>
      </c>
      <c r="D307">
        <v>1</v>
      </c>
      <c r="E307" t="str">
        <f>_xlfn.CONCAT(Cours_statut[[#This Row],[Code MEQ]],"-",Cours_statut[[#This Row],[Code d''option]],"-0",Cours_statut[[#This Row],[Version du cours]])</f>
        <v>604-SAQ-FD-60-01</v>
      </c>
      <c r="F307">
        <v>4</v>
      </c>
      <c r="G307">
        <v>2</v>
      </c>
      <c r="H307" s="2">
        <v>41060</v>
      </c>
      <c r="I307" t="s">
        <v>960</v>
      </c>
      <c r="J307">
        <v>3</v>
      </c>
      <c r="K307" t="e">
        <f>VLOOKUP(Cours_statut[[#This Row],[CodeCours]],Tableau1[[Code de Cours Complet]:[Évaluations]],5,0)</f>
        <v>#N/A</v>
      </c>
      <c r="L307" s="2">
        <v>44392</v>
      </c>
      <c r="M307" t="s">
        <v>995</v>
      </c>
      <c r="N307" t="s">
        <v>344</v>
      </c>
    </row>
    <row r="308" spans="1:16" hidden="1" x14ac:dyDescent="0.25">
      <c r="A308" t="s">
        <v>990</v>
      </c>
      <c r="B308" t="s">
        <v>994</v>
      </c>
      <c r="C308">
        <v>60</v>
      </c>
      <c r="D308">
        <v>1</v>
      </c>
      <c r="E308" t="str">
        <f>_xlfn.CONCAT(Cours_statut[[#This Row],[Code MEQ]],"-",Cours_statut[[#This Row],[Code d''option]],"-0",Cours_statut[[#This Row],[Version du cours]])</f>
        <v>105-FPF-03-60-01</v>
      </c>
      <c r="F308">
        <v>5</v>
      </c>
      <c r="G308">
        <v>1</v>
      </c>
      <c r="H308" s="2">
        <v>40758</v>
      </c>
      <c r="I308" t="s">
        <v>960</v>
      </c>
      <c r="J308">
        <v>3</v>
      </c>
      <c r="K308" t="e">
        <f>VLOOKUP(Cours_statut[[#This Row],[CodeCours]],Tableau1[[Code de Cours Complet]:[Évaluations]],5,0)</f>
        <v>#N/A</v>
      </c>
      <c r="L308" s="2">
        <v>44386</v>
      </c>
      <c r="M308" t="s">
        <v>995</v>
      </c>
      <c r="N308" t="s">
        <v>344</v>
      </c>
    </row>
    <row r="309" spans="1:16" hidden="1" x14ac:dyDescent="0.25">
      <c r="A309" t="s">
        <v>1202</v>
      </c>
      <c r="B309" t="s">
        <v>1203</v>
      </c>
      <c r="C309">
        <v>70</v>
      </c>
      <c r="D309">
        <v>1</v>
      </c>
      <c r="E309" t="str">
        <f>_xlfn.CONCAT(Cours_statut[[#This Row],[Code MEQ]],"-",Cours_statut[[#This Row],[Code d''option]],"-0",Cours_statut[[#This Row],[Version du cours]])</f>
        <v>201-015-FD-70-01</v>
      </c>
      <c r="F309">
        <v>4</v>
      </c>
      <c r="G309">
        <v>1</v>
      </c>
      <c r="H309" s="2">
        <v>43686</v>
      </c>
      <c r="I309" t="s">
        <v>960</v>
      </c>
      <c r="J309">
        <v>3</v>
      </c>
      <c r="K309" t="e">
        <f>VLOOKUP(Cours_statut[[#This Row],[CodeCours]],Tableau1[[Code de Cours Complet]:[Évaluations]],5,0)</f>
        <v>#N/A</v>
      </c>
      <c r="L309" s="2">
        <v>44386</v>
      </c>
      <c r="M309" t="s">
        <v>1204</v>
      </c>
      <c r="N309" t="s">
        <v>344</v>
      </c>
    </row>
    <row r="310" spans="1:16" x14ac:dyDescent="0.25">
      <c r="A310" t="s">
        <v>1420</v>
      </c>
      <c r="B310" t="s">
        <v>1427</v>
      </c>
      <c r="C310">
        <v>65</v>
      </c>
      <c r="D310">
        <v>2</v>
      </c>
      <c r="E310" t="str">
        <f>_xlfn.CONCAT(Cours_statut[[#This Row],[Code MEQ]],"-",Cours_statut[[#This Row],[Code d''option]],"-0",Cours_statut[[#This Row],[Version du cours]])</f>
        <v>203-FPG-03-65-02</v>
      </c>
      <c r="F310">
        <v>4</v>
      </c>
      <c r="G310">
        <v>2</v>
      </c>
      <c r="H310" s="2">
        <v>44539</v>
      </c>
      <c r="I310" t="s">
        <v>974</v>
      </c>
      <c r="J310">
        <v>2</v>
      </c>
      <c r="K310" t="str">
        <f>VLOOKUP(Cours_statut[[#This Row],[CodeCours]],Tableau1[[Code de Cours Complet]:[Évaluations]],5,0)</f>
        <v>EFel2</v>
      </c>
      <c r="L310" s="2"/>
      <c r="M310" t="s">
        <v>344</v>
      </c>
      <c r="N310" t="str">
        <f>VLOOKUP(Cours_statut[[#This Row],[CodeCours]],Tableau13[CodeCours],1,0)</f>
        <v>203-FPG-03-65-02</v>
      </c>
      <c r="O310" t="str">
        <f>VLOOKUP(Cours_statut[[#This Row],[CodeCours]],Message_tuteurs!$A$2:$A$86,1,0)</f>
        <v>203-FPG-03-65-02</v>
      </c>
      <c r="P310" t="b">
        <f>Cours_statut[[#This Row],[Est_dansCours_operation_massive]]=Cours_statut[[#This Row],[Est_dans_Message_tuteurs]]</f>
        <v>1</v>
      </c>
    </row>
    <row r="311" spans="1:16" hidden="1" x14ac:dyDescent="0.25">
      <c r="A311" t="s">
        <v>1398</v>
      </c>
      <c r="B311" t="s">
        <v>1399</v>
      </c>
      <c r="C311">
        <v>60</v>
      </c>
      <c r="D311">
        <v>1</v>
      </c>
      <c r="E311" t="str">
        <f>_xlfn.CONCAT(Cours_statut[[#This Row],[Code MEQ]],"-",Cours_statut[[#This Row],[Code d''option]],"-0",Cours_statut[[#This Row],[Version du cours]])</f>
        <v>201-SH3-RE-60-01</v>
      </c>
      <c r="F311">
        <v>4</v>
      </c>
      <c r="G311">
        <v>2</v>
      </c>
      <c r="H311" s="2">
        <v>45064</v>
      </c>
      <c r="I311" t="s">
        <v>1400</v>
      </c>
      <c r="J311">
        <v>1</v>
      </c>
      <c r="K311" t="e">
        <f>VLOOKUP(Cours_statut[[#This Row],[CodeCours]],Tableau1[[Code de Cours Complet]:[Évaluations]],5,0)</f>
        <v>#N/A</v>
      </c>
      <c r="L311" s="2"/>
      <c r="M311" t="s">
        <v>344</v>
      </c>
      <c r="N311" t="s">
        <v>344</v>
      </c>
    </row>
    <row r="312" spans="1:16" hidden="1" x14ac:dyDescent="0.25">
      <c r="A312" t="s">
        <v>1311</v>
      </c>
      <c r="B312" t="s">
        <v>1314</v>
      </c>
      <c r="C312">
        <v>10</v>
      </c>
      <c r="D312">
        <v>2</v>
      </c>
      <c r="E312" t="str">
        <f>_xlfn.CONCAT(Cours_statut[[#This Row],[Code MEQ]],"-",Cours_statut[[#This Row],[Code d''option]],"-0",Cours_statut[[#This Row],[Version du cours]])</f>
        <v>201-337-FD-10-02</v>
      </c>
      <c r="F312">
        <v>4</v>
      </c>
      <c r="G312">
        <v>1</v>
      </c>
      <c r="H312" s="2">
        <v>42712</v>
      </c>
      <c r="I312" t="s">
        <v>960</v>
      </c>
      <c r="J312">
        <v>3</v>
      </c>
      <c r="K312" t="e">
        <f>VLOOKUP(Cours_statut[[#This Row],[CodeCours]],Tableau1[[Code de Cours Complet]:[Évaluations]],5,0)</f>
        <v>#N/A</v>
      </c>
      <c r="L312" s="2">
        <v>44386</v>
      </c>
      <c r="M312" t="s">
        <v>1267</v>
      </c>
      <c r="N312" t="s">
        <v>344</v>
      </c>
    </row>
    <row r="313" spans="1:16" hidden="1" x14ac:dyDescent="0.25">
      <c r="A313" t="s">
        <v>1331</v>
      </c>
      <c r="B313" t="s">
        <v>1349</v>
      </c>
      <c r="C313">
        <v>70</v>
      </c>
      <c r="D313">
        <v>2</v>
      </c>
      <c r="E313" t="str">
        <f>_xlfn.CONCAT(Cours_statut[[#This Row],[Code MEQ]],"-",Cours_statut[[#This Row],[Code d''option]],"-0",Cours_statut[[#This Row],[Version du cours]])</f>
        <v>201-NYA-05-70-02</v>
      </c>
      <c r="F313">
        <v>4</v>
      </c>
      <c r="G313">
        <v>1</v>
      </c>
      <c r="H313" s="2">
        <v>42860</v>
      </c>
      <c r="I313" t="s">
        <v>960</v>
      </c>
      <c r="J313">
        <v>3</v>
      </c>
      <c r="K313" t="e">
        <f>VLOOKUP(Cours_statut[[#This Row],[CodeCours]],Tableau1[[Code de Cours Complet]:[Évaluations]],5,0)</f>
        <v>#N/A</v>
      </c>
      <c r="L313" s="2">
        <v>44386</v>
      </c>
      <c r="M313" t="s">
        <v>1350</v>
      </c>
      <c r="N313" t="s">
        <v>344</v>
      </c>
    </row>
    <row r="314" spans="1:16" hidden="1" x14ac:dyDescent="0.25">
      <c r="A314" t="s">
        <v>1331</v>
      </c>
      <c r="B314" t="s">
        <v>1354</v>
      </c>
      <c r="C314">
        <v>74</v>
      </c>
      <c r="D314">
        <v>2</v>
      </c>
      <c r="E314" t="str">
        <f>_xlfn.CONCAT(Cours_statut[[#This Row],[Code MEQ]],"-",Cours_statut[[#This Row],[Code d''option]],"-0",Cours_statut[[#This Row],[Version du cours]])</f>
        <v>201-NYA-05-74-02</v>
      </c>
      <c r="F314">
        <v>4</v>
      </c>
      <c r="G314">
        <v>1</v>
      </c>
      <c r="H314" s="2">
        <v>42860</v>
      </c>
      <c r="I314" t="s">
        <v>960</v>
      </c>
      <c r="J314">
        <v>3</v>
      </c>
      <c r="K314" t="e">
        <f>VLOOKUP(Cours_statut[[#This Row],[CodeCours]],Tableau1[[Code de Cours Complet]:[Évaluations]],5,0)</f>
        <v>#N/A</v>
      </c>
      <c r="L314" s="2">
        <v>44386</v>
      </c>
      <c r="M314" t="s">
        <v>1355</v>
      </c>
      <c r="N314" t="s">
        <v>344</v>
      </c>
    </row>
    <row r="315" spans="1:16" hidden="1" x14ac:dyDescent="0.25">
      <c r="A315" t="s">
        <v>1942</v>
      </c>
      <c r="B315" t="s">
        <v>1945</v>
      </c>
      <c r="C315">
        <v>10</v>
      </c>
      <c r="D315">
        <v>3</v>
      </c>
      <c r="E315" t="str">
        <f>_xlfn.CONCAT(Cours_statut[[#This Row],[Code MEQ]],"-",Cours_statut[[#This Row],[Code d''option]],"-0",Cours_statut[[#This Row],[Version du cours]])</f>
        <v>360-300-RE-10-03</v>
      </c>
      <c r="F315">
        <v>4</v>
      </c>
      <c r="G315">
        <v>1</v>
      </c>
      <c r="H315" s="2">
        <v>39582</v>
      </c>
      <c r="I315" t="s">
        <v>960</v>
      </c>
      <c r="J315">
        <v>3</v>
      </c>
      <c r="K315" t="e">
        <f>VLOOKUP(Cours_statut[[#This Row],[CodeCours]],Tableau1[[Code de Cours Complet]:[Évaluations]],5,0)</f>
        <v>#N/A</v>
      </c>
      <c r="L315" s="2">
        <v>44386</v>
      </c>
      <c r="M315" t="s">
        <v>1225</v>
      </c>
      <c r="N315" t="s">
        <v>344</v>
      </c>
    </row>
    <row r="316" spans="1:16" hidden="1" x14ac:dyDescent="0.25">
      <c r="A316" t="s">
        <v>1942</v>
      </c>
      <c r="B316" t="s">
        <v>1951</v>
      </c>
      <c r="C316">
        <v>14</v>
      </c>
      <c r="D316">
        <v>3</v>
      </c>
      <c r="E316" t="str">
        <f>_xlfn.CONCAT(Cours_statut[[#This Row],[Code MEQ]],"-",Cours_statut[[#This Row],[Code d''option]],"-0",Cours_statut[[#This Row],[Version du cours]])</f>
        <v>360-300-RE-14-03</v>
      </c>
      <c r="F316">
        <v>4</v>
      </c>
      <c r="G316">
        <v>1</v>
      </c>
      <c r="H316" s="2">
        <v>41485</v>
      </c>
      <c r="I316" t="s">
        <v>960</v>
      </c>
      <c r="J316">
        <v>3</v>
      </c>
      <c r="K316" t="e">
        <f>VLOOKUP(Cours_statut[[#This Row],[CodeCours]],Tableau1[[Code de Cours Complet]:[Évaluations]],5,0)</f>
        <v>#N/A</v>
      </c>
      <c r="L316" s="2">
        <v>44386</v>
      </c>
      <c r="M316" t="s">
        <v>1233</v>
      </c>
      <c r="N316" t="s">
        <v>344</v>
      </c>
    </row>
    <row r="317" spans="1:16" hidden="1" x14ac:dyDescent="0.25">
      <c r="A317" t="s">
        <v>1973</v>
      </c>
      <c r="B317" t="s">
        <v>1978</v>
      </c>
      <c r="C317">
        <v>80</v>
      </c>
      <c r="D317">
        <v>1</v>
      </c>
      <c r="E317" t="str">
        <f>_xlfn.CONCAT(Cours_statut[[#This Row],[Code MEQ]],"-",Cours_statut[[#This Row],[Code d''option]],"-0",Cours_statut[[#This Row],[Version du cours]])</f>
        <v>381-103-FD-80-01</v>
      </c>
      <c r="F317">
        <v>3</v>
      </c>
      <c r="G317">
        <v>1</v>
      </c>
      <c r="H317" s="2">
        <v>41052</v>
      </c>
      <c r="I317" t="s">
        <v>960</v>
      </c>
      <c r="J317">
        <v>3</v>
      </c>
      <c r="K317" t="e">
        <f>VLOOKUP(Cours_statut[[#This Row],[CodeCours]],Tableau1[[Code de Cours Complet]:[Évaluations]],5,0)</f>
        <v>#N/A</v>
      </c>
      <c r="L317" s="2">
        <v>44386</v>
      </c>
      <c r="M317" t="s">
        <v>1979</v>
      </c>
      <c r="N317" t="s">
        <v>344</v>
      </c>
    </row>
    <row r="318" spans="1:16" hidden="1" x14ac:dyDescent="0.25">
      <c r="A318" t="s">
        <v>2066</v>
      </c>
      <c r="B318" t="s">
        <v>2068</v>
      </c>
      <c r="C318">
        <v>60</v>
      </c>
      <c r="D318">
        <v>1</v>
      </c>
      <c r="E318" t="str">
        <f>_xlfn.CONCAT(Cours_statut[[#This Row],[Code MEQ]],"-",Cours_statut[[#This Row],[Code d''option]],"-0",Cours_statut[[#This Row],[Version du cours]])</f>
        <v>387-103-FD-60-01</v>
      </c>
      <c r="F318">
        <v>4</v>
      </c>
      <c r="G318">
        <v>1</v>
      </c>
      <c r="H318" s="2">
        <v>41292</v>
      </c>
      <c r="I318" t="s">
        <v>960</v>
      </c>
      <c r="J318">
        <v>3</v>
      </c>
      <c r="K318" t="e">
        <f>VLOOKUP(Cours_statut[[#This Row],[CodeCours]],Tableau1[[Code de Cours Complet]:[Évaluations]],5,0)</f>
        <v>#N/A</v>
      </c>
      <c r="L318" s="2">
        <v>44386</v>
      </c>
      <c r="M318" t="s">
        <v>995</v>
      </c>
      <c r="N318" t="s">
        <v>344</v>
      </c>
    </row>
    <row r="319" spans="1:16" hidden="1" x14ac:dyDescent="0.25">
      <c r="A319" t="s">
        <v>2107</v>
      </c>
      <c r="B319" t="s">
        <v>2111</v>
      </c>
      <c r="C319">
        <v>80</v>
      </c>
      <c r="D319">
        <v>2</v>
      </c>
      <c r="E319" t="str">
        <f>_xlfn.CONCAT(Cours_statut[[#This Row],[Code MEQ]],"-",Cours_statut[[#This Row],[Code d''option]],"-0",Cours_statut[[#This Row],[Version du cours]])</f>
        <v>401-103-FD-80-02</v>
      </c>
      <c r="F319">
        <v>4</v>
      </c>
      <c r="G319">
        <v>1</v>
      </c>
      <c r="H319" s="2">
        <v>39176</v>
      </c>
      <c r="I319" t="s">
        <v>960</v>
      </c>
      <c r="J319">
        <v>3</v>
      </c>
      <c r="K319" t="e">
        <f>VLOOKUP(Cours_statut[[#This Row],[CodeCours]],Tableau1[[Code de Cours Complet]:[Évaluations]],5,0)</f>
        <v>#N/A</v>
      </c>
      <c r="L319" s="2">
        <v>44386</v>
      </c>
      <c r="M319" t="s">
        <v>2112</v>
      </c>
      <c r="N319" t="s">
        <v>344</v>
      </c>
    </row>
    <row r="320" spans="1:16" hidden="1" x14ac:dyDescent="0.25">
      <c r="A320" t="s">
        <v>2241</v>
      </c>
      <c r="B320" t="s">
        <v>2244</v>
      </c>
      <c r="C320">
        <v>50</v>
      </c>
      <c r="D320">
        <v>3</v>
      </c>
      <c r="E320" t="str">
        <f>_xlfn.CONCAT(Cours_statut[[#This Row],[Code MEQ]],"-",Cours_statut[[#This Row],[Code d''option]],"-0",Cours_statut[[#This Row],[Version du cours]])</f>
        <v>410-124-FD-50-03</v>
      </c>
      <c r="F320">
        <v>4</v>
      </c>
      <c r="G320">
        <v>1</v>
      </c>
      <c r="H320" s="2">
        <v>40219</v>
      </c>
      <c r="I320" t="s">
        <v>960</v>
      </c>
      <c r="J320">
        <v>3</v>
      </c>
      <c r="K320" t="e">
        <f>VLOOKUP(Cours_statut[[#This Row],[CodeCours]],Tableau1[[Code de Cours Complet]:[Évaluations]],5,0)</f>
        <v>#N/A</v>
      </c>
      <c r="L320" s="2">
        <v>44386</v>
      </c>
      <c r="M320" t="s">
        <v>2229</v>
      </c>
      <c r="N320" t="s">
        <v>344</v>
      </c>
    </row>
    <row r="321" spans="1:16" hidden="1" x14ac:dyDescent="0.25">
      <c r="A321" t="s">
        <v>2482</v>
      </c>
      <c r="B321" t="s">
        <v>2483</v>
      </c>
      <c r="C321">
        <v>60</v>
      </c>
      <c r="D321">
        <v>1</v>
      </c>
      <c r="E321" t="str">
        <f>_xlfn.CONCAT(Cours_statut[[#This Row],[Code MEQ]],"-",Cours_statut[[#This Row],[Code d''option]],"-0",Cours_statut[[#This Row],[Version du cours]])</f>
        <v>410-564-FD-60-01</v>
      </c>
      <c r="F321">
        <v>4</v>
      </c>
      <c r="G321">
        <v>1</v>
      </c>
      <c r="H321" s="2">
        <v>43229</v>
      </c>
      <c r="I321" t="s">
        <v>960</v>
      </c>
      <c r="J321">
        <v>3</v>
      </c>
      <c r="K321" t="e">
        <f>VLOOKUP(Cours_statut[[#This Row],[CodeCours]],Tableau1[[Code de Cours Complet]:[Évaluations]],5,0)</f>
        <v>#N/A</v>
      </c>
      <c r="L321" s="2">
        <v>44386</v>
      </c>
      <c r="M321" t="s">
        <v>995</v>
      </c>
      <c r="N321" t="s">
        <v>344</v>
      </c>
    </row>
    <row r="322" spans="1:16" hidden="1" x14ac:dyDescent="0.25">
      <c r="A322" t="s">
        <v>3026</v>
      </c>
      <c r="B322" t="s">
        <v>3027</v>
      </c>
      <c r="C322">
        <v>60</v>
      </c>
      <c r="D322">
        <v>1</v>
      </c>
      <c r="E322" t="str">
        <f>_xlfn.CONCAT(Cours_statut[[#This Row],[Code MEQ]],"-",Cours_statut[[#This Row],[Code d''option]],"-0",Cours_statut[[#This Row],[Version du cours]])</f>
        <v>604-103-MQ-60-01</v>
      </c>
      <c r="F322">
        <v>4</v>
      </c>
      <c r="G322">
        <v>2</v>
      </c>
      <c r="H322" s="2">
        <v>41082</v>
      </c>
      <c r="I322" t="s">
        <v>960</v>
      </c>
      <c r="J322">
        <v>3</v>
      </c>
      <c r="K322" t="e">
        <f>VLOOKUP(Cours_statut[[#This Row],[CodeCours]],Tableau1[[Code de Cours Complet]:[Évaluations]],5,0)</f>
        <v>#N/A</v>
      </c>
      <c r="L322" s="2">
        <v>44386</v>
      </c>
      <c r="M322" t="s">
        <v>995</v>
      </c>
      <c r="N322" t="s">
        <v>344</v>
      </c>
    </row>
    <row r="323" spans="1:16" hidden="1" x14ac:dyDescent="0.25">
      <c r="A323" t="s">
        <v>3033</v>
      </c>
      <c r="B323" t="s">
        <v>3037</v>
      </c>
      <c r="C323">
        <v>60</v>
      </c>
      <c r="D323">
        <v>1</v>
      </c>
      <c r="E323" t="str">
        <f>_xlfn.CONCAT(Cours_statut[[#This Row],[Code MEQ]],"-",Cours_statut[[#This Row],[Code d''option]],"-0",Cours_statut[[#This Row],[Version du cours]])</f>
        <v>604-303-FD-60-01</v>
      </c>
      <c r="F323">
        <v>4</v>
      </c>
      <c r="G323">
        <v>2</v>
      </c>
      <c r="H323" s="2">
        <v>42317</v>
      </c>
      <c r="I323" t="s">
        <v>960</v>
      </c>
      <c r="J323">
        <v>3</v>
      </c>
      <c r="K323" t="e">
        <f>VLOOKUP(Cours_statut[[#This Row],[CodeCours]],Tableau1[[Code de Cours Complet]:[Évaluations]],5,0)</f>
        <v>#N/A</v>
      </c>
      <c r="L323" s="2">
        <v>44386</v>
      </c>
      <c r="M323" t="s">
        <v>995</v>
      </c>
      <c r="N323" t="s">
        <v>344</v>
      </c>
    </row>
    <row r="324" spans="1:16" hidden="1" x14ac:dyDescent="0.25">
      <c r="A324" t="s">
        <v>3062</v>
      </c>
      <c r="B324" t="s">
        <v>3063</v>
      </c>
      <c r="C324">
        <v>60</v>
      </c>
      <c r="D324">
        <v>1</v>
      </c>
      <c r="E324" t="str">
        <f>_xlfn.CONCAT(Cours_statut[[#This Row],[Code MEQ]],"-",Cours_statut[[#This Row],[Code d''option]],"-0",Cours_statut[[#This Row],[Version du cours]])</f>
        <v>604-SAP-FD-60-01</v>
      </c>
      <c r="F324">
        <v>4</v>
      </c>
      <c r="G324">
        <v>2</v>
      </c>
      <c r="H324" s="2">
        <v>41060</v>
      </c>
      <c r="I324" t="s">
        <v>960</v>
      </c>
      <c r="J324">
        <v>3</v>
      </c>
      <c r="K324" t="e">
        <f>VLOOKUP(Cours_statut[[#This Row],[CodeCours]],Tableau1[[Code de Cours Complet]:[Évaluations]],5,0)</f>
        <v>#N/A</v>
      </c>
      <c r="L324" s="2">
        <v>44386</v>
      </c>
      <c r="M324" t="s">
        <v>995</v>
      </c>
      <c r="N324" t="s">
        <v>344</v>
      </c>
    </row>
    <row r="325" spans="1:16" hidden="1" x14ac:dyDescent="0.25">
      <c r="A325" t="s">
        <v>2013</v>
      </c>
      <c r="B325" t="s">
        <v>2018</v>
      </c>
      <c r="C325">
        <v>60</v>
      </c>
      <c r="D325">
        <v>1</v>
      </c>
      <c r="E325" t="str">
        <f>_xlfn.CONCAT(Cours_statut[[#This Row],[Code MEQ]],"-",Cours_statut[[#This Row],[Code d''option]],"-0",Cours_statut[[#This Row],[Version du cours]])</f>
        <v>383-920-RE-60-01</v>
      </c>
      <c r="F325">
        <v>4</v>
      </c>
      <c r="G325">
        <v>1</v>
      </c>
      <c r="H325" s="2">
        <v>43739</v>
      </c>
      <c r="I325" t="s">
        <v>960</v>
      </c>
      <c r="J325">
        <v>3</v>
      </c>
      <c r="K325" t="e">
        <f>VLOOKUP(Cours_statut[[#This Row],[CodeCours]],Tableau1[[Code de Cours Complet]:[Évaluations]],5,0)</f>
        <v>#N/A</v>
      </c>
      <c r="L325" s="2">
        <v>44378</v>
      </c>
      <c r="M325" t="s">
        <v>995</v>
      </c>
      <c r="N325" t="s">
        <v>344</v>
      </c>
    </row>
    <row r="326" spans="1:16" x14ac:dyDescent="0.25">
      <c r="A326" t="s">
        <v>1517</v>
      </c>
      <c r="B326" t="s">
        <v>1530</v>
      </c>
      <c r="C326">
        <v>65</v>
      </c>
      <c r="D326">
        <v>2</v>
      </c>
      <c r="E326" t="str">
        <f>_xlfn.CONCAT(Cours_statut[[#This Row],[Code MEQ]],"-",Cours_statut[[#This Row],[Code d''option]],"-0",Cours_statut[[#This Row],[Version du cours]])</f>
        <v>320-103-FD-65-02</v>
      </c>
      <c r="F326">
        <v>4</v>
      </c>
      <c r="G326">
        <v>2</v>
      </c>
      <c r="H326" s="2">
        <v>44539</v>
      </c>
      <c r="I326" t="s">
        <v>974</v>
      </c>
      <c r="J326">
        <v>2</v>
      </c>
      <c r="K326" t="str">
        <f>VLOOKUP(Cours_statut[[#This Row],[CodeCours]],Tableau1[[Code de Cours Complet]:[Évaluations]],5,0)</f>
        <v>EFel2</v>
      </c>
      <c r="L326" s="2"/>
      <c r="M326" t="s">
        <v>344</v>
      </c>
      <c r="N326" t="str">
        <f>VLOOKUP(Cours_statut[[#This Row],[CodeCours]],Tableau13[CodeCours],1,0)</f>
        <v>320-103-FD-65-02</v>
      </c>
      <c r="O326" t="str">
        <f>VLOOKUP(Cours_statut[[#This Row],[CodeCours]],Message_tuteurs!$A$2:$A$86,1,0)</f>
        <v>320-103-FD-65-02</v>
      </c>
      <c r="P326" t="b">
        <f>Cours_statut[[#This Row],[Est_dansCours_operation_massive]]=Cours_statut[[#This Row],[Est_dans_Message_tuteurs]]</f>
        <v>1</v>
      </c>
    </row>
    <row r="327" spans="1:16" hidden="1" x14ac:dyDescent="0.25">
      <c r="A327" t="s">
        <v>2616</v>
      </c>
      <c r="B327" t="s">
        <v>2617</v>
      </c>
      <c r="C327">
        <v>10</v>
      </c>
      <c r="D327">
        <v>1</v>
      </c>
      <c r="E327" t="str">
        <f>_xlfn.CONCAT(Cours_statut[[#This Row],[Code MEQ]],"-",Cours_statut[[#This Row],[Code d''option]],"-0",Cours_statut[[#This Row],[Version du cours]])</f>
        <v>410-942-FD-10-01</v>
      </c>
      <c r="F327">
        <v>5</v>
      </c>
      <c r="G327">
        <v>1</v>
      </c>
      <c r="H327" s="2">
        <v>40744</v>
      </c>
      <c r="I327" t="s">
        <v>960</v>
      </c>
      <c r="J327">
        <v>3</v>
      </c>
      <c r="K327" t="e">
        <f>VLOOKUP(Cours_statut[[#This Row],[CodeCours]],Tableau1[[Code de Cours Complet]:[Évaluations]],5,0)</f>
        <v>#N/A</v>
      </c>
      <c r="L327" s="2">
        <v>44378</v>
      </c>
      <c r="M327" t="s">
        <v>2618</v>
      </c>
      <c r="N327" t="s">
        <v>344</v>
      </c>
    </row>
    <row r="328" spans="1:16" x14ac:dyDescent="0.25">
      <c r="A328" t="s">
        <v>2057</v>
      </c>
      <c r="B328" t="s">
        <v>2063</v>
      </c>
      <c r="C328">
        <v>60</v>
      </c>
      <c r="D328">
        <v>2</v>
      </c>
      <c r="E328" t="str">
        <f>_xlfn.CONCAT(Cours_statut[[#This Row],[Code MEQ]],"-",Cours_statut[[#This Row],[Code d''option]],"-0",Cours_statut[[#This Row],[Version du cours]])</f>
        <v>385-FPF-03-60-02</v>
      </c>
      <c r="F328">
        <v>5</v>
      </c>
      <c r="G328">
        <v>2</v>
      </c>
      <c r="H328" s="2">
        <v>44539</v>
      </c>
      <c r="I328" t="s">
        <v>974</v>
      </c>
      <c r="J328">
        <v>2</v>
      </c>
      <c r="K328" t="str">
        <f>VLOOKUP(Cours_statut[[#This Row],[CodeCours]],Tableau1[[Code de Cours Complet]:[Évaluations]],5,0)</f>
        <v>EFel2</v>
      </c>
      <c r="L328" s="2"/>
      <c r="M328" t="s">
        <v>344</v>
      </c>
      <c r="N328" t="str">
        <f>VLOOKUP(Cours_statut[[#This Row],[CodeCours]],Tableau13[CodeCours],1,0)</f>
        <v>385-FPF-03-60-02</v>
      </c>
      <c r="O328" t="str">
        <f>VLOOKUP(Cours_statut[[#This Row],[CodeCours]],Message_tuteurs!$A$2:$A$86,1,0)</f>
        <v>385-FPF-03-60-02</v>
      </c>
      <c r="P328" t="b">
        <f>Cours_statut[[#This Row],[Est_dansCours_operation_massive]]=Cours_statut[[#This Row],[Est_dans_Message_tuteurs]]</f>
        <v>1</v>
      </c>
    </row>
    <row r="329" spans="1:16" hidden="1" x14ac:dyDescent="0.25">
      <c r="A329" t="s">
        <v>2777</v>
      </c>
      <c r="B329" t="s">
        <v>2778</v>
      </c>
      <c r="C329">
        <v>60</v>
      </c>
      <c r="D329">
        <v>1</v>
      </c>
      <c r="E329" t="str">
        <f>_xlfn.CONCAT(Cours_statut[[#This Row],[Code MEQ]],"-",Cours_statut[[#This Row],[Code d''option]],"-0",Cours_statut[[#This Row],[Version du cours]])</f>
        <v>601-013-FD-60-01</v>
      </c>
      <c r="F329">
        <v>5</v>
      </c>
      <c r="G329">
        <v>1</v>
      </c>
      <c r="H329" s="2">
        <v>43686</v>
      </c>
      <c r="I329" t="s">
        <v>960</v>
      </c>
      <c r="J329">
        <v>3</v>
      </c>
      <c r="K329" t="e">
        <f>VLOOKUP(Cours_statut[[#This Row],[CodeCours]],Tableau1[[Code de Cours Complet]:[Évaluations]],5,0)</f>
        <v>#N/A</v>
      </c>
      <c r="L329" s="2">
        <v>44378</v>
      </c>
      <c r="M329" t="s">
        <v>995</v>
      </c>
      <c r="N329" t="s">
        <v>344</v>
      </c>
    </row>
    <row r="330" spans="1:16" hidden="1" x14ac:dyDescent="0.25">
      <c r="A330" t="s">
        <v>2994</v>
      </c>
      <c r="B330" t="s">
        <v>2995</v>
      </c>
      <c r="C330">
        <v>60</v>
      </c>
      <c r="D330">
        <v>1</v>
      </c>
      <c r="E330" t="str">
        <f>_xlfn.CONCAT(Cours_statut[[#This Row],[Code MEQ]],"-",Cours_statut[[#This Row],[Code d''option]],"-0",Cours_statut[[#This Row],[Version du cours]])</f>
        <v>604-100-MQ-60-01</v>
      </c>
      <c r="F330">
        <v>4</v>
      </c>
      <c r="G330">
        <v>2</v>
      </c>
      <c r="H330" s="2">
        <v>41064</v>
      </c>
      <c r="I330" t="s">
        <v>960</v>
      </c>
      <c r="J330">
        <v>3</v>
      </c>
      <c r="K330" t="e">
        <f>VLOOKUP(Cours_statut[[#This Row],[CodeCours]],Tableau1[[Code de Cours Complet]:[Évaluations]],5,0)</f>
        <v>#N/A</v>
      </c>
      <c r="L330" s="2">
        <v>44378</v>
      </c>
      <c r="M330" t="s">
        <v>995</v>
      </c>
      <c r="N330" t="s">
        <v>344</v>
      </c>
    </row>
    <row r="331" spans="1:16" hidden="1" x14ac:dyDescent="0.25">
      <c r="A331" t="s">
        <v>3009</v>
      </c>
      <c r="B331" t="s">
        <v>3010</v>
      </c>
      <c r="C331">
        <v>60</v>
      </c>
      <c r="D331">
        <v>1</v>
      </c>
      <c r="E331" t="str">
        <f>_xlfn.CONCAT(Cours_statut[[#This Row],[Code MEQ]],"-",Cours_statut[[#This Row],[Code d''option]],"-0",Cours_statut[[#This Row],[Version du cours]])</f>
        <v>604-101-MQ-60-01</v>
      </c>
      <c r="F331">
        <v>5</v>
      </c>
      <c r="G331">
        <v>2</v>
      </c>
      <c r="H331" s="2">
        <v>41066</v>
      </c>
      <c r="I331" t="s">
        <v>960</v>
      </c>
      <c r="J331">
        <v>3</v>
      </c>
      <c r="K331" t="e">
        <f>VLOOKUP(Cours_statut[[#This Row],[CodeCours]],Tableau1[[Code de Cours Complet]:[Évaluations]],5,0)</f>
        <v>#N/A</v>
      </c>
      <c r="L331" s="2">
        <v>44378</v>
      </c>
      <c r="M331" t="s">
        <v>995</v>
      </c>
      <c r="N331" t="s">
        <v>344</v>
      </c>
    </row>
    <row r="332" spans="1:16" x14ac:dyDescent="0.25">
      <c r="A332" t="s">
        <v>2443</v>
      </c>
      <c r="B332" t="s">
        <v>2448</v>
      </c>
      <c r="C332">
        <v>60</v>
      </c>
      <c r="D332">
        <v>3</v>
      </c>
      <c r="E332" t="str">
        <f>_xlfn.CONCAT(Cours_statut[[#This Row],[Code MEQ]],"-",Cours_statut[[#This Row],[Code d''option]],"-0",Cours_statut[[#This Row],[Version du cours]])</f>
        <v>410-533-FD-60-03</v>
      </c>
      <c r="F332">
        <v>4</v>
      </c>
      <c r="G332">
        <v>2</v>
      </c>
      <c r="H332" s="2">
        <v>44539</v>
      </c>
      <c r="I332" t="s">
        <v>974</v>
      </c>
      <c r="J332">
        <v>2</v>
      </c>
      <c r="K332" t="str">
        <f>VLOOKUP(Cours_statut[[#This Row],[CodeCours]],Tableau1[[Code de Cours Complet]:[Évaluations]],5,0)</f>
        <v>EFel2</v>
      </c>
      <c r="L332" s="2"/>
      <c r="M332" t="s">
        <v>344</v>
      </c>
      <c r="N332" t="str">
        <f>VLOOKUP(Cours_statut[[#This Row],[CodeCours]],Tableau13[CodeCours],1,0)</f>
        <v>410-533-FD-60-03</v>
      </c>
      <c r="O332" t="str">
        <f>VLOOKUP(Cours_statut[[#This Row],[CodeCours]],Message_tuteurs!$A$2:$A$86,1,0)</f>
        <v>410-533-FD-60-03</v>
      </c>
      <c r="P332" t="b">
        <f>Cours_statut[[#This Row],[Est_dansCours_operation_massive]]=Cours_statut[[#This Row],[Est_dans_Message_tuteurs]]</f>
        <v>1</v>
      </c>
    </row>
    <row r="333" spans="1:16" hidden="1" x14ac:dyDescent="0.25">
      <c r="A333" t="s">
        <v>3016</v>
      </c>
      <c r="B333" t="s">
        <v>3019</v>
      </c>
      <c r="C333">
        <v>60</v>
      </c>
      <c r="D333">
        <v>3</v>
      </c>
      <c r="E333" t="str">
        <f>_xlfn.CONCAT(Cours_statut[[#This Row],[Code MEQ]],"-",Cours_statut[[#This Row],[Code d''option]],"-0",Cours_statut[[#This Row],[Version du cours]])</f>
        <v>604-102-MQ-60-03</v>
      </c>
      <c r="F333">
        <v>5</v>
      </c>
      <c r="G333">
        <v>1</v>
      </c>
      <c r="H333" s="2">
        <v>41536</v>
      </c>
      <c r="I333" t="s">
        <v>960</v>
      </c>
      <c r="J333">
        <v>3</v>
      </c>
      <c r="K333" t="e">
        <f>VLOOKUP(Cours_statut[[#This Row],[CodeCours]],Tableau1[[Code de Cours Complet]:[Évaluations]],5,0)</f>
        <v>#N/A</v>
      </c>
      <c r="L333" s="2">
        <v>44378</v>
      </c>
      <c r="M333" t="s">
        <v>1669</v>
      </c>
      <c r="N333" t="s">
        <v>344</v>
      </c>
    </row>
    <row r="334" spans="1:16" hidden="1" x14ac:dyDescent="0.25">
      <c r="A334" t="s">
        <v>1244</v>
      </c>
      <c r="B334" t="s">
        <v>1249</v>
      </c>
      <c r="C334">
        <v>70</v>
      </c>
      <c r="D334">
        <v>1</v>
      </c>
      <c r="E334" t="str">
        <f>_xlfn.CONCAT(Cours_statut[[#This Row],[Code MEQ]],"-",Cours_statut[[#This Row],[Code d''option]],"-0",Cours_statut[[#This Row],[Version du cours]])</f>
        <v>201-105-RE-70-01</v>
      </c>
      <c r="F334">
        <v>4</v>
      </c>
      <c r="G334">
        <v>1</v>
      </c>
      <c r="H334" s="2">
        <v>42975</v>
      </c>
      <c r="I334" t="s">
        <v>960</v>
      </c>
      <c r="J334">
        <v>3</v>
      </c>
      <c r="K334" t="e">
        <f>VLOOKUP(Cours_statut[[#This Row],[CodeCours]],Tableau1[[Code de Cours Complet]:[Évaluations]],5,0)</f>
        <v>#N/A</v>
      </c>
      <c r="L334" s="2">
        <v>44376</v>
      </c>
      <c r="M334" t="s">
        <v>1250</v>
      </c>
      <c r="N334" t="s">
        <v>344</v>
      </c>
    </row>
    <row r="335" spans="1:16" hidden="1" x14ac:dyDescent="0.25">
      <c r="A335" t="s">
        <v>1244</v>
      </c>
      <c r="B335" t="s">
        <v>1252</v>
      </c>
      <c r="C335">
        <v>74</v>
      </c>
      <c r="D335">
        <v>1</v>
      </c>
      <c r="E335" t="str">
        <f>_xlfn.CONCAT(Cours_statut[[#This Row],[Code MEQ]],"-",Cours_statut[[#This Row],[Code d''option]],"-0",Cours_statut[[#This Row],[Version du cours]])</f>
        <v>201-105-RE-74-01</v>
      </c>
      <c r="F335">
        <v>4</v>
      </c>
      <c r="G335">
        <v>1</v>
      </c>
      <c r="H335" s="2">
        <v>42975</v>
      </c>
      <c r="I335" t="s">
        <v>960</v>
      </c>
      <c r="J335">
        <v>3</v>
      </c>
      <c r="K335" t="e">
        <f>VLOOKUP(Cours_statut[[#This Row],[CodeCours]],Tableau1[[Code de Cours Complet]:[Évaluations]],5,0)</f>
        <v>#N/A</v>
      </c>
      <c r="L335" s="2">
        <v>44376</v>
      </c>
      <c r="M335" t="s">
        <v>1253</v>
      </c>
      <c r="N335" t="s">
        <v>344</v>
      </c>
    </row>
    <row r="336" spans="1:16" hidden="1" x14ac:dyDescent="0.25">
      <c r="A336" t="s">
        <v>1428</v>
      </c>
      <c r="B336" t="s">
        <v>1431</v>
      </c>
      <c r="C336">
        <v>10</v>
      </c>
      <c r="D336">
        <v>2</v>
      </c>
      <c r="E336" t="str">
        <f>_xlfn.CONCAT(Cours_statut[[#This Row],[Code MEQ]],"-",Cours_statut[[#This Row],[Code d''option]],"-0",Cours_statut[[#This Row],[Version du cours]])</f>
        <v>203-NYA-05-10-02</v>
      </c>
      <c r="F336">
        <v>6</v>
      </c>
      <c r="G336">
        <v>1</v>
      </c>
      <c r="H336" s="2">
        <v>38754</v>
      </c>
      <c r="I336" t="s">
        <v>960</v>
      </c>
      <c r="J336">
        <v>3</v>
      </c>
      <c r="K336" t="e">
        <f>VLOOKUP(Cours_statut[[#This Row],[CodeCours]],Tableau1[[Code de Cours Complet]:[Évaluations]],5,0)</f>
        <v>#N/A</v>
      </c>
      <c r="L336" s="2">
        <v>44376</v>
      </c>
      <c r="M336" t="s">
        <v>1432</v>
      </c>
      <c r="N336" t="s">
        <v>344</v>
      </c>
    </row>
    <row r="337" spans="1:14" hidden="1" x14ac:dyDescent="0.25">
      <c r="A337" t="s">
        <v>1575</v>
      </c>
      <c r="B337" t="s">
        <v>1577</v>
      </c>
      <c r="C337">
        <v>10</v>
      </c>
      <c r="D337">
        <v>2</v>
      </c>
      <c r="E337" t="str">
        <f>_xlfn.CONCAT(Cours_statut[[#This Row],[Code MEQ]],"-",Cours_statut[[#This Row],[Code d''option]],"-0",Cours_statut[[#This Row],[Version du cours]])</f>
        <v>322-713-RL-10-02</v>
      </c>
      <c r="F337">
        <v>4</v>
      </c>
      <c r="G337">
        <v>1</v>
      </c>
      <c r="H337" s="2">
        <v>39696</v>
      </c>
      <c r="I337" t="s">
        <v>960</v>
      </c>
      <c r="J337">
        <v>3</v>
      </c>
      <c r="K337" t="e">
        <f>VLOOKUP(Cours_statut[[#This Row],[CodeCours]],Tableau1[[Code de Cours Complet]:[Évaluations]],5,0)</f>
        <v>#N/A</v>
      </c>
      <c r="L337" s="2">
        <v>44376</v>
      </c>
      <c r="M337" t="s">
        <v>1578</v>
      </c>
      <c r="N337" t="s">
        <v>344</v>
      </c>
    </row>
    <row r="338" spans="1:14" hidden="1" x14ac:dyDescent="0.25">
      <c r="A338" t="s">
        <v>1638</v>
      </c>
      <c r="B338" t="s">
        <v>1640</v>
      </c>
      <c r="C338">
        <v>60</v>
      </c>
      <c r="D338">
        <v>1</v>
      </c>
      <c r="E338" t="str">
        <f>_xlfn.CONCAT(Cours_statut[[#This Row],[Code MEQ]],"-",Cours_statut[[#This Row],[Code d''option]],"-0",Cours_statut[[#This Row],[Version du cours]])</f>
        <v>330-910-RE-60-01</v>
      </c>
      <c r="F338">
        <v>4</v>
      </c>
      <c r="G338">
        <v>1</v>
      </c>
      <c r="H338" s="2">
        <v>41656</v>
      </c>
      <c r="I338" t="s">
        <v>960</v>
      </c>
      <c r="J338">
        <v>3</v>
      </c>
      <c r="K338" t="e">
        <f>VLOOKUP(Cours_statut[[#This Row],[CodeCours]],Tableau1[[Code de Cours Complet]:[Évaluations]],5,0)</f>
        <v>#N/A</v>
      </c>
      <c r="L338" s="2">
        <v>44376</v>
      </c>
      <c r="M338" t="s">
        <v>995</v>
      </c>
      <c r="N338" t="s">
        <v>344</v>
      </c>
    </row>
    <row r="339" spans="1:14" hidden="1" x14ac:dyDescent="0.25">
      <c r="A339" t="s">
        <v>1872</v>
      </c>
      <c r="B339" t="s">
        <v>1877</v>
      </c>
      <c r="C339">
        <v>50</v>
      </c>
      <c r="D339">
        <v>4</v>
      </c>
      <c r="E339" t="str">
        <f>_xlfn.CONCAT(Cours_statut[[#This Row],[Code MEQ]],"-",Cours_statut[[#This Row],[Code d''option]],"-0",Cours_statut[[#This Row],[Version du cours]])</f>
        <v>350-203-FD-50-04</v>
      </c>
      <c r="F339">
        <v>4</v>
      </c>
      <c r="G339">
        <v>1</v>
      </c>
      <c r="H339" s="2">
        <v>43119</v>
      </c>
      <c r="I339" t="s">
        <v>960</v>
      </c>
      <c r="J339">
        <v>3</v>
      </c>
      <c r="K339" t="e">
        <f>VLOOKUP(Cours_statut[[#This Row],[CodeCours]],Tableau1[[Code de Cours Complet]:[Évaluations]],5,0)</f>
        <v>#N/A</v>
      </c>
      <c r="L339" s="2">
        <v>44376</v>
      </c>
      <c r="M339" t="s">
        <v>1878</v>
      </c>
      <c r="N339" t="s">
        <v>344</v>
      </c>
    </row>
    <row r="340" spans="1:14" hidden="1" x14ac:dyDescent="0.25">
      <c r="A340" t="s">
        <v>1880</v>
      </c>
      <c r="B340" t="s">
        <v>1884</v>
      </c>
      <c r="C340">
        <v>60</v>
      </c>
      <c r="D340">
        <v>1</v>
      </c>
      <c r="E340" t="str">
        <f>_xlfn.CONCAT(Cours_statut[[#This Row],[Code MEQ]],"-",Cours_statut[[#This Row],[Code d''option]],"-0",Cours_statut[[#This Row],[Version du cours]])</f>
        <v>350-303-FD-60-01</v>
      </c>
      <c r="F340">
        <v>3</v>
      </c>
      <c r="G340">
        <v>1</v>
      </c>
      <c r="H340" s="2">
        <v>42878</v>
      </c>
      <c r="I340" t="s">
        <v>960</v>
      </c>
      <c r="J340">
        <v>3</v>
      </c>
      <c r="K340" t="e">
        <f>VLOOKUP(Cours_statut[[#This Row],[CodeCours]],Tableau1[[Code de Cours Complet]:[Évaluations]],5,0)</f>
        <v>#N/A</v>
      </c>
      <c r="L340" s="2">
        <v>44376</v>
      </c>
      <c r="M340" t="s">
        <v>995</v>
      </c>
      <c r="N340" t="s">
        <v>344</v>
      </c>
    </row>
    <row r="341" spans="1:14" hidden="1" x14ac:dyDescent="0.25">
      <c r="A341" t="s">
        <v>1963</v>
      </c>
      <c r="B341" t="s">
        <v>1966</v>
      </c>
      <c r="C341">
        <v>60</v>
      </c>
      <c r="D341">
        <v>3</v>
      </c>
      <c r="E341" t="str">
        <f>_xlfn.CONCAT(Cours_statut[[#This Row],[Code MEQ]],"-",Cours_statut[[#This Row],[Code d''option]],"-0",Cours_statut[[#This Row],[Version du cours]])</f>
        <v>360-FDR-FD-60-03</v>
      </c>
      <c r="F341">
        <v>4</v>
      </c>
      <c r="G341">
        <v>1</v>
      </c>
      <c r="H341" s="2">
        <v>41745</v>
      </c>
      <c r="I341" t="s">
        <v>960</v>
      </c>
      <c r="J341">
        <v>3</v>
      </c>
      <c r="K341" t="e">
        <f>VLOOKUP(Cours_statut[[#This Row],[CodeCours]],Tableau1[[Code de Cours Complet]:[Évaluations]],5,0)</f>
        <v>#N/A</v>
      </c>
      <c r="L341" s="2">
        <v>44376</v>
      </c>
      <c r="M341" t="s">
        <v>1669</v>
      </c>
      <c r="N341" t="s">
        <v>344</v>
      </c>
    </row>
    <row r="342" spans="1:14" hidden="1" x14ac:dyDescent="0.25">
      <c r="A342" t="s">
        <v>2075</v>
      </c>
      <c r="B342" t="s">
        <v>2078</v>
      </c>
      <c r="C342">
        <v>60</v>
      </c>
      <c r="D342">
        <v>1</v>
      </c>
      <c r="E342" t="str">
        <f>_xlfn.CONCAT(Cours_statut[[#This Row],[Code MEQ]],"-",Cours_statut[[#This Row],[Code d''option]],"-0",Cours_statut[[#This Row],[Version du cours]])</f>
        <v>387-303-FD-60-01</v>
      </c>
      <c r="F342">
        <v>4</v>
      </c>
      <c r="G342">
        <v>1</v>
      </c>
      <c r="H342" s="2">
        <v>43789</v>
      </c>
      <c r="I342" t="s">
        <v>960</v>
      </c>
      <c r="J342">
        <v>3</v>
      </c>
      <c r="K342" t="e">
        <f>VLOOKUP(Cours_statut[[#This Row],[CodeCours]],Tableau1[[Code de Cours Complet]:[Évaluations]],5,0)</f>
        <v>#N/A</v>
      </c>
      <c r="L342" s="2">
        <v>44376</v>
      </c>
      <c r="M342" t="s">
        <v>995</v>
      </c>
      <c r="N342" t="s">
        <v>344</v>
      </c>
    </row>
    <row r="343" spans="1:14" hidden="1" x14ac:dyDescent="0.25">
      <c r="A343" t="s">
        <v>2742</v>
      </c>
      <c r="B343" t="s">
        <v>2754</v>
      </c>
      <c r="C343">
        <v>60</v>
      </c>
      <c r="D343">
        <v>1</v>
      </c>
      <c r="E343" t="str">
        <f>_xlfn.CONCAT(Cours_statut[[#This Row],[Code MEQ]],"-",Cours_statut[[#This Row],[Code d''option]],"-0",Cours_statut[[#This Row],[Version du cours]])</f>
        <v>504-FPH-03-60-01</v>
      </c>
      <c r="F343">
        <v>4</v>
      </c>
      <c r="G343">
        <v>1</v>
      </c>
      <c r="H343" s="2">
        <v>43284</v>
      </c>
      <c r="I343" t="s">
        <v>960</v>
      </c>
      <c r="J343">
        <v>3</v>
      </c>
      <c r="K343" t="e">
        <f>VLOOKUP(Cours_statut[[#This Row],[CodeCours]],Tableau1[[Code de Cours Complet]:[Évaluations]],5,0)</f>
        <v>#N/A</v>
      </c>
      <c r="L343" s="2">
        <v>44376</v>
      </c>
      <c r="M343" t="s">
        <v>995</v>
      </c>
      <c r="N343" t="s">
        <v>344</v>
      </c>
    </row>
    <row r="344" spans="1:14" hidden="1" x14ac:dyDescent="0.25">
      <c r="A344" t="s">
        <v>958</v>
      </c>
      <c r="B344" t="s">
        <v>971</v>
      </c>
      <c r="C344">
        <v>60</v>
      </c>
      <c r="D344">
        <v>2</v>
      </c>
      <c r="E344" t="str">
        <f>_xlfn.CONCAT(Cours_statut[[#This Row],[Code MEQ]],"-",Cours_statut[[#This Row],[Code d''option]],"-0",Cours_statut[[#This Row],[Version du cours]])</f>
        <v>101-901-RE-60-02</v>
      </c>
      <c r="F344">
        <v>4</v>
      </c>
      <c r="G344">
        <v>1</v>
      </c>
      <c r="H344" s="2">
        <v>44083</v>
      </c>
      <c r="I344" t="s">
        <v>960</v>
      </c>
      <c r="J344">
        <v>3</v>
      </c>
      <c r="K344" t="e">
        <f>VLOOKUP(Cours_statut[[#This Row],[CodeCours]],Tableau1[[Code de Cours Complet]:[Évaluations]],5,0)</f>
        <v>#N/A</v>
      </c>
      <c r="L344" s="2">
        <v>44375</v>
      </c>
      <c r="M344" t="s">
        <v>972</v>
      </c>
      <c r="N344" t="s">
        <v>344</v>
      </c>
    </row>
    <row r="345" spans="1:14" hidden="1" x14ac:dyDescent="0.25">
      <c r="A345" t="s">
        <v>2280</v>
      </c>
      <c r="B345" t="s">
        <v>2283</v>
      </c>
      <c r="C345">
        <v>60</v>
      </c>
      <c r="D345">
        <v>3</v>
      </c>
      <c r="E345" t="str">
        <f>_xlfn.CONCAT(Cours_statut[[#This Row],[Code MEQ]],"-",Cours_statut[[#This Row],[Code d''option]],"-0",Cours_statut[[#This Row],[Version du cours]])</f>
        <v>410-223-FD-60-03</v>
      </c>
      <c r="F345">
        <v>4</v>
      </c>
      <c r="G345">
        <v>2</v>
      </c>
      <c r="H345" s="2">
        <v>44368</v>
      </c>
      <c r="I345" t="s">
        <v>960</v>
      </c>
      <c r="J345">
        <v>3</v>
      </c>
      <c r="K345" t="e">
        <f>VLOOKUP(Cours_statut[[#This Row],[CodeCours]],Tableau1[[Code de Cours Complet]:[Évaluations]],5,0)</f>
        <v>#N/A</v>
      </c>
      <c r="L345" s="2">
        <v>44369</v>
      </c>
      <c r="M345" t="s">
        <v>2284</v>
      </c>
      <c r="N345" t="s">
        <v>344</v>
      </c>
    </row>
    <row r="346" spans="1:14" hidden="1" x14ac:dyDescent="0.25">
      <c r="A346" t="s">
        <v>1517</v>
      </c>
      <c r="B346" t="s">
        <v>1526</v>
      </c>
      <c r="C346">
        <v>60</v>
      </c>
      <c r="D346">
        <v>4</v>
      </c>
      <c r="E346" t="str">
        <f>_xlfn.CONCAT(Cours_statut[[#This Row],[Code MEQ]],"-",Cours_statut[[#This Row],[Code d''option]],"-0",Cours_statut[[#This Row],[Version du cours]])</f>
        <v>320-103-FD-60-04</v>
      </c>
      <c r="F346">
        <v>4</v>
      </c>
      <c r="G346">
        <v>1</v>
      </c>
      <c r="H346" s="2">
        <v>43851</v>
      </c>
      <c r="I346" t="s">
        <v>960</v>
      </c>
      <c r="J346">
        <v>3</v>
      </c>
      <c r="K346" t="e">
        <f>VLOOKUP(Cours_statut[[#This Row],[CodeCours]],Tableau1[[Code de Cours Complet]:[Évaluations]],5,0)</f>
        <v>#N/A</v>
      </c>
      <c r="L346" s="2">
        <v>44368</v>
      </c>
      <c r="M346" t="s">
        <v>1527</v>
      </c>
      <c r="N346" t="s">
        <v>344</v>
      </c>
    </row>
    <row r="347" spans="1:14" hidden="1" x14ac:dyDescent="0.25">
      <c r="A347" t="s">
        <v>1804</v>
      </c>
      <c r="B347" t="s">
        <v>1805</v>
      </c>
      <c r="C347">
        <v>65</v>
      </c>
      <c r="D347">
        <v>1</v>
      </c>
      <c r="E347" t="str">
        <f>_xlfn.CONCAT(Cours_statut[[#This Row],[Code MEQ]],"-",Cours_statut[[#This Row],[Code d''option]],"-0",Cours_statut[[#This Row],[Version du cours]])</f>
        <v>345-101-MQ-65-01</v>
      </c>
      <c r="F347">
        <v>4</v>
      </c>
      <c r="G347">
        <v>1</v>
      </c>
      <c r="H347" s="2">
        <v>40535</v>
      </c>
      <c r="I347" t="s">
        <v>960</v>
      </c>
      <c r="J347">
        <v>3</v>
      </c>
      <c r="K347" t="e">
        <f>VLOOKUP(Cours_statut[[#This Row],[CodeCours]],Tableau1[[Code de Cours Complet]:[Évaluations]],5,0)</f>
        <v>#N/A</v>
      </c>
      <c r="L347" s="2">
        <v>44368</v>
      </c>
      <c r="M347" t="s">
        <v>1806</v>
      </c>
      <c r="N347" t="s">
        <v>344</v>
      </c>
    </row>
    <row r="348" spans="1:14" hidden="1" x14ac:dyDescent="0.25">
      <c r="A348" t="s">
        <v>1819</v>
      </c>
      <c r="B348" t="s">
        <v>1820</v>
      </c>
      <c r="C348">
        <v>65</v>
      </c>
      <c r="D348">
        <v>1</v>
      </c>
      <c r="E348" t="str">
        <f>_xlfn.CONCAT(Cours_statut[[#This Row],[Code MEQ]],"-",Cours_statut[[#This Row],[Code d''option]],"-0",Cours_statut[[#This Row],[Version du cours]])</f>
        <v>345-HUP-FD-65-01</v>
      </c>
      <c r="F348">
        <v>5</v>
      </c>
      <c r="G348">
        <v>1</v>
      </c>
      <c r="H348" s="2">
        <v>42342</v>
      </c>
      <c r="I348" t="s">
        <v>960</v>
      </c>
      <c r="J348">
        <v>3</v>
      </c>
      <c r="K348" t="e">
        <f>VLOOKUP(Cours_statut[[#This Row],[CodeCours]],Tableau1[[Code de Cours Complet]:[Évaluations]],5,0)</f>
        <v>#N/A</v>
      </c>
      <c r="L348" s="2">
        <v>44368</v>
      </c>
      <c r="M348" t="s">
        <v>1806</v>
      </c>
      <c r="N348" t="s">
        <v>344</v>
      </c>
    </row>
    <row r="349" spans="1:14" hidden="1" x14ac:dyDescent="0.25">
      <c r="A349" t="s">
        <v>1822</v>
      </c>
      <c r="B349" t="s">
        <v>1823</v>
      </c>
      <c r="C349">
        <v>60</v>
      </c>
      <c r="D349">
        <v>1</v>
      </c>
      <c r="E349" t="str">
        <f>_xlfn.CONCAT(Cours_statut[[#This Row],[Code MEQ]],"-",Cours_statut[[#This Row],[Code d''option]],"-0",Cours_statut[[#This Row],[Version du cours]])</f>
        <v>350-00W-FD-60-01</v>
      </c>
      <c r="F349">
        <v>3</v>
      </c>
      <c r="G349">
        <v>1</v>
      </c>
      <c r="H349" s="2">
        <v>43615</v>
      </c>
      <c r="I349" t="s">
        <v>960</v>
      </c>
      <c r="J349">
        <v>3</v>
      </c>
      <c r="K349" t="e">
        <f>VLOOKUP(Cours_statut[[#This Row],[CodeCours]],Tableau1[[Code de Cours Complet]:[Évaluations]],5,0)</f>
        <v>#N/A</v>
      </c>
      <c r="L349" s="2">
        <v>44368</v>
      </c>
      <c r="M349" t="s">
        <v>995</v>
      </c>
      <c r="N349" t="s">
        <v>344</v>
      </c>
    </row>
    <row r="350" spans="1:14" hidden="1" x14ac:dyDescent="0.25">
      <c r="A350" t="s">
        <v>1859</v>
      </c>
      <c r="B350" t="s">
        <v>1867</v>
      </c>
      <c r="C350">
        <v>60</v>
      </c>
      <c r="D350">
        <v>1</v>
      </c>
      <c r="E350" t="str">
        <f>_xlfn.CONCAT(Cours_statut[[#This Row],[Code MEQ]],"-",Cours_statut[[#This Row],[Code d''option]],"-0",Cours_statut[[#This Row],[Version du cours]])</f>
        <v>350-102-RE-60-01</v>
      </c>
      <c r="F350">
        <v>4</v>
      </c>
      <c r="G350">
        <v>1</v>
      </c>
      <c r="H350" s="2">
        <v>42417</v>
      </c>
      <c r="I350" t="s">
        <v>960</v>
      </c>
      <c r="J350">
        <v>3</v>
      </c>
      <c r="K350" t="e">
        <f>VLOOKUP(Cours_statut[[#This Row],[CodeCours]],Tableau1[[Code de Cours Complet]:[Évaluations]],5,0)</f>
        <v>#N/A</v>
      </c>
      <c r="L350" s="2">
        <v>44368</v>
      </c>
      <c r="M350" t="s">
        <v>995</v>
      </c>
      <c r="N350" t="s">
        <v>344</v>
      </c>
    </row>
    <row r="351" spans="1:14" hidden="1" x14ac:dyDescent="0.25">
      <c r="A351" t="s">
        <v>1987</v>
      </c>
      <c r="B351" t="s">
        <v>1990</v>
      </c>
      <c r="C351">
        <v>60</v>
      </c>
      <c r="D351">
        <v>3</v>
      </c>
      <c r="E351" t="str">
        <f>_xlfn.CONCAT(Cours_statut[[#This Row],[Code MEQ]],"-",Cours_statut[[#This Row],[Code d''option]],"-0",Cours_statut[[#This Row],[Version du cours]])</f>
        <v>383-204-FD-60-03</v>
      </c>
      <c r="F351">
        <v>4</v>
      </c>
      <c r="G351">
        <v>1</v>
      </c>
      <c r="H351" s="2">
        <v>41473</v>
      </c>
      <c r="I351" t="s">
        <v>960</v>
      </c>
      <c r="J351">
        <v>3</v>
      </c>
      <c r="K351" t="e">
        <f>VLOOKUP(Cours_statut[[#This Row],[CodeCours]],Tableau1[[Code de Cours Complet]:[Évaluations]],5,0)</f>
        <v>#N/A</v>
      </c>
      <c r="L351" s="2">
        <v>44368</v>
      </c>
      <c r="M351" t="s">
        <v>1669</v>
      </c>
      <c r="N351" t="s">
        <v>344</v>
      </c>
    </row>
    <row r="352" spans="1:14" hidden="1" x14ac:dyDescent="0.25">
      <c r="A352" t="s">
        <v>2276</v>
      </c>
      <c r="B352" t="s">
        <v>2278</v>
      </c>
      <c r="C352">
        <v>60</v>
      </c>
      <c r="D352">
        <v>2</v>
      </c>
      <c r="E352" t="str">
        <f>_xlfn.CONCAT(Cours_statut[[#This Row],[Code MEQ]],"-",Cours_statut[[#This Row],[Code d''option]],"-0",Cours_statut[[#This Row],[Version du cours]])</f>
        <v>410-214-FD-60-02</v>
      </c>
      <c r="F352">
        <v>4</v>
      </c>
      <c r="G352">
        <v>1</v>
      </c>
      <c r="H352" s="2">
        <v>42803</v>
      </c>
      <c r="I352" t="s">
        <v>960</v>
      </c>
      <c r="J352">
        <v>3</v>
      </c>
      <c r="K352" t="e">
        <f>VLOOKUP(Cours_statut[[#This Row],[CodeCours]],Tableau1[[Code de Cours Complet]:[Évaluations]],5,0)</f>
        <v>#N/A</v>
      </c>
      <c r="L352" s="2">
        <v>44368</v>
      </c>
      <c r="M352" t="s">
        <v>1537</v>
      </c>
      <c r="N352" t="s">
        <v>344</v>
      </c>
    </row>
    <row r="353" spans="1:16" hidden="1" x14ac:dyDescent="0.25">
      <c r="A353" t="s">
        <v>2733</v>
      </c>
      <c r="B353" t="s">
        <v>2739</v>
      </c>
      <c r="C353">
        <v>80</v>
      </c>
      <c r="D353">
        <v>3</v>
      </c>
      <c r="E353" t="str">
        <f>_xlfn.CONCAT(Cours_statut[[#This Row],[Code MEQ]],"-",Cours_statut[[#This Row],[Code d''option]],"-0",Cours_statut[[#This Row],[Version du cours]])</f>
        <v>504-FPG-03-80-03</v>
      </c>
      <c r="F353">
        <v>4</v>
      </c>
      <c r="G353">
        <v>1</v>
      </c>
      <c r="H353" s="2">
        <v>41542</v>
      </c>
      <c r="I353" t="s">
        <v>960</v>
      </c>
      <c r="J353">
        <v>3</v>
      </c>
      <c r="K353" t="e">
        <f>VLOOKUP(Cours_statut[[#This Row],[CodeCours]],Tableau1[[Code de Cours Complet]:[Évaluations]],5,0)</f>
        <v>#N/A</v>
      </c>
      <c r="L353" s="2">
        <v>44368</v>
      </c>
      <c r="M353" t="s">
        <v>2740</v>
      </c>
      <c r="N353" t="s">
        <v>344</v>
      </c>
    </row>
    <row r="354" spans="1:16" hidden="1" x14ac:dyDescent="0.25">
      <c r="A354" t="s">
        <v>2904</v>
      </c>
      <c r="B354" t="s">
        <v>2907</v>
      </c>
      <c r="C354">
        <v>60</v>
      </c>
      <c r="D354">
        <v>3</v>
      </c>
      <c r="E354" t="str">
        <f>_xlfn.CONCAT(Cours_statut[[#This Row],[Code MEQ]],"-",Cours_statut[[#This Row],[Code d''option]],"-0",Cours_statut[[#This Row],[Version du cours]])</f>
        <v>601-FPB-FD-60-03</v>
      </c>
      <c r="F354">
        <v>5</v>
      </c>
      <c r="G354">
        <v>2</v>
      </c>
      <c r="H354" s="2">
        <v>43965</v>
      </c>
      <c r="I354" t="s">
        <v>960</v>
      </c>
      <c r="J354">
        <v>3</v>
      </c>
      <c r="K354" t="e">
        <f>VLOOKUP(Cours_statut[[#This Row],[CodeCours]],Tableau1[[Code de Cours Complet]:[Évaluations]],5,0)</f>
        <v>#N/A</v>
      </c>
      <c r="L354" s="2">
        <v>44368</v>
      </c>
      <c r="M354" t="s">
        <v>1669</v>
      </c>
      <c r="N354" t="s">
        <v>344</v>
      </c>
    </row>
    <row r="355" spans="1:16" hidden="1" x14ac:dyDescent="0.25">
      <c r="A355" t="s">
        <v>2909</v>
      </c>
      <c r="B355" t="s">
        <v>2912</v>
      </c>
      <c r="C355">
        <v>60</v>
      </c>
      <c r="D355">
        <v>3</v>
      </c>
      <c r="E355" t="str">
        <f>_xlfn.CONCAT(Cours_statut[[#This Row],[Code MEQ]],"-",Cours_statut[[#This Row],[Code d''option]],"-0",Cours_statut[[#This Row],[Version du cours]])</f>
        <v>601-FPC-FD-60-03</v>
      </c>
      <c r="F355">
        <v>5</v>
      </c>
      <c r="G355">
        <v>2</v>
      </c>
      <c r="H355" s="2">
        <v>43970</v>
      </c>
      <c r="I355" t="s">
        <v>960</v>
      </c>
      <c r="J355">
        <v>3</v>
      </c>
      <c r="K355" t="e">
        <f>VLOOKUP(Cours_statut[[#This Row],[CodeCours]],Tableau1[[Code de Cours Complet]:[Évaluations]],5,0)</f>
        <v>#N/A</v>
      </c>
      <c r="L355" s="2">
        <v>44368</v>
      </c>
      <c r="M355" t="s">
        <v>1669</v>
      </c>
      <c r="N355" t="s">
        <v>344</v>
      </c>
    </row>
    <row r="356" spans="1:16" hidden="1" x14ac:dyDescent="0.25">
      <c r="A356" t="s">
        <v>2960</v>
      </c>
      <c r="B356" t="s">
        <v>2963</v>
      </c>
      <c r="C356">
        <v>65</v>
      </c>
      <c r="D356">
        <v>2</v>
      </c>
      <c r="E356" t="str">
        <f>_xlfn.CONCAT(Cours_statut[[#This Row],[Code MEQ]],"-",Cours_statut[[#This Row],[Code d''option]],"-0",Cours_statut[[#This Row],[Version du cours]])</f>
        <v>603-102-MQ-65-02</v>
      </c>
      <c r="F356">
        <v>5</v>
      </c>
      <c r="G356">
        <v>1</v>
      </c>
      <c r="H356" s="2">
        <v>42537</v>
      </c>
      <c r="I356" t="s">
        <v>960</v>
      </c>
      <c r="J356">
        <v>3</v>
      </c>
      <c r="K356" t="e">
        <f>VLOOKUP(Cours_statut[[#This Row],[CodeCours]],Tableau1[[Code de Cours Complet]:[Évaluations]],5,0)</f>
        <v>#N/A</v>
      </c>
      <c r="L356" s="2">
        <v>44368</v>
      </c>
      <c r="M356" t="s">
        <v>2964</v>
      </c>
      <c r="N356" t="s">
        <v>344</v>
      </c>
    </row>
    <row r="357" spans="1:16" hidden="1" x14ac:dyDescent="0.25">
      <c r="A357" t="s">
        <v>2966</v>
      </c>
      <c r="B357" t="s">
        <v>2969</v>
      </c>
      <c r="C357">
        <v>65</v>
      </c>
      <c r="D357">
        <v>2</v>
      </c>
      <c r="E357" t="str">
        <f>_xlfn.CONCAT(Cours_statut[[#This Row],[Code MEQ]],"-",Cours_statut[[#This Row],[Code d''option]],"-0",Cours_statut[[#This Row],[Version du cours]])</f>
        <v>603-103-MQ-65-02</v>
      </c>
      <c r="F357">
        <v>5</v>
      </c>
      <c r="G357">
        <v>1</v>
      </c>
      <c r="H357" s="2">
        <v>42704</v>
      </c>
      <c r="I357" t="s">
        <v>960</v>
      </c>
      <c r="J357">
        <v>3</v>
      </c>
      <c r="K357" t="e">
        <f>VLOOKUP(Cours_statut[[#This Row],[CodeCours]],Tableau1[[Code de Cours Complet]:[Évaluations]],5,0)</f>
        <v>#N/A</v>
      </c>
      <c r="L357" s="2">
        <v>44368</v>
      </c>
      <c r="M357" t="s">
        <v>2964</v>
      </c>
      <c r="N357" t="s">
        <v>344</v>
      </c>
    </row>
    <row r="358" spans="1:16" hidden="1" x14ac:dyDescent="0.25">
      <c r="A358" t="s">
        <v>1278</v>
      </c>
      <c r="B358" t="s">
        <v>1281</v>
      </c>
      <c r="C358">
        <v>60</v>
      </c>
      <c r="D358">
        <v>1</v>
      </c>
      <c r="E358" t="str">
        <f>_xlfn.CONCAT(Cours_statut[[#This Row],[Code MEQ]],"-",Cours_statut[[#This Row],[Code d''option]],"-0",Cours_statut[[#This Row],[Version du cours]])</f>
        <v>201-301-RE-60-01</v>
      </c>
      <c r="F358">
        <v>4</v>
      </c>
      <c r="G358">
        <v>1</v>
      </c>
      <c r="H358" s="2">
        <v>43496</v>
      </c>
      <c r="I358" t="s">
        <v>960</v>
      </c>
      <c r="J358">
        <v>3</v>
      </c>
      <c r="K358" t="e">
        <f>VLOOKUP(Cours_statut[[#This Row],[CodeCours]],Tableau1[[Code de Cours Complet]:[Évaluations]],5,0)</f>
        <v>#N/A</v>
      </c>
      <c r="L358" s="2">
        <v>44364</v>
      </c>
      <c r="M358" t="s">
        <v>995</v>
      </c>
      <c r="N358" t="s">
        <v>344</v>
      </c>
    </row>
    <row r="359" spans="1:16" hidden="1" x14ac:dyDescent="0.25">
      <c r="A359" t="s">
        <v>1328</v>
      </c>
      <c r="B359" t="s">
        <v>1329</v>
      </c>
      <c r="C359">
        <v>10</v>
      </c>
      <c r="D359">
        <v>1</v>
      </c>
      <c r="E359" t="str">
        <f>_xlfn.CONCAT(Cours_statut[[#This Row],[Code MEQ]],"-",Cours_statut[[#This Row],[Code d''option]],"-0",Cours_statut[[#This Row],[Version du cours]])</f>
        <v>201-CR1-IQ-10-01</v>
      </c>
      <c r="F359">
        <v>0</v>
      </c>
      <c r="G359">
        <v>1</v>
      </c>
      <c r="H359" s="2">
        <v>40330</v>
      </c>
      <c r="I359" t="s">
        <v>960</v>
      </c>
      <c r="J359">
        <v>3</v>
      </c>
      <c r="K359" t="e">
        <f>VLOOKUP(Cours_statut[[#This Row],[CodeCours]],Tableau1[[Code de Cours Complet]:[Évaluations]],5,0)</f>
        <v>#N/A</v>
      </c>
      <c r="L359" s="2">
        <v>44364</v>
      </c>
      <c r="M359" t="s">
        <v>1330</v>
      </c>
      <c r="N359" t="s">
        <v>344</v>
      </c>
    </row>
    <row r="360" spans="1:16" x14ac:dyDescent="0.25">
      <c r="A360" t="s">
        <v>2520</v>
      </c>
      <c r="B360" t="s">
        <v>2522</v>
      </c>
      <c r="C360">
        <v>60</v>
      </c>
      <c r="D360">
        <v>2</v>
      </c>
      <c r="E360" t="str">
        <f>_xlfn.CONCAT(Cours_statut[[#This Row],[Code MEQ]],"-",Cours_statut[[#This Row],[Code d''option]],"-0",Cours_statut[[#This Row],[Version du cours]])</f>
        <v>410-634-FD-60-02</v>
      </c>
      <c r="F360">
        <v>4</v>
      </c>
      <c r="G360">
        <v>2</v>
      </c>
      <c r="H360" s="2">
        <v>44539</v>
      </c>
      <c r="I360" t="s">
        <v>974</v>
      </c>
      <c r="J360">
        <v>2</v>
      </c>
      <c r="K360" t="str">
        <f>VLOOKUP(Cours_statut[[#This Row],[CodeCours]],Tableau1[[Code de Cours Complet]:[Évaluations]],5,0)</f>
        <v>EFel3</v>
      </c>
      <c r="L360" s="2"/>
      <c r="M360" t="s">
        <v>344</v>
      </c>
      <c r="N360" t="str">
        <f>VLOOKUP(Cours_statut[[#This Row],[CodeCours]],Tableau13[CodeCours],1,0)</f>
        <v>410-634-FD-60-02</v>
      </c>
      <c r="O360" t="str">
        <f>VLOOKUP(Cours_statut[[#This Row],[CodeCours]],Message_tuteurs!$A$2:$A$86,1,0)</f>
        <v>410-634-FD-60-02</v>
      </c>
      <c r="P360" t="b">
        <f>Cours_statut[[#This Row],[Est_dansCours_operation_massive]]=Cours_statut[[#This Row],[Est_dans_Message_tuteurs]]</f>
        <v>1</v>
      </c>
    </row>
    <row r="361" spans="1:16" hidden="1" x14ac:dyDescent="0.25">
      <c r="A361" t="s">
        <v>1443</v>
      </c>
      <c r="B361" t="s">
        <v>1444</v>
      </c>
      <c r="C361">
        <v>10</v>
      </c>
      <c r="D361">
        <v>1</v>
      </c>
      <c r="E361" t="str">
        <f>_xlfn.CONCAT(Cours_statut[[#This Row],[Code MEQ]],"-",Cours_statut[[#This Row],[Code d''option]],"-0",Cours_statut[[#This Row],[Version du cours]])</f>
        <v>221-CR2-IQ-10-01</v>
      </c>
      <c r="F361">
        <v>0</v>
      </c>
      <c r="G361">
        <v>1</v>
      </c>
      <c r="H361" s="2">
        <v>40809</v>
      </c>
      <c r="I361" t="s">
        <v>960</v>
      </c>
      <c r="J361">
        <v>3</v>
      </c>
      <c r="K361" t="e">
        <f>VLOOKUP(Cours_statut[[#This Row],[CodeCours]],Tableau1[[Code de Cours Complet]:[Évaluations]],5,0)</f>
        <v>#N/A</v>
      </c>
      <c r="L361" s="2">
        <v>44364</v>
      </c>
      <c r="M361" t="s">
        <v>1445</v>
      </c>
      <c r="N361" t="s">
        <v>344</v>
      </c>
    </row>
    <row r="362" spans="1:16" x14ac:dyDescent="0.25">
      <c r="A362" t="s">
        <v>3109</v>
      </c>
      <c r="B362" t="s">
        <v>3126</v>
      </c>
      <c r="C362">
        <v>60</v>
      </c>
      <c r="D362">
        <v>2</v>
      </c>
      <c r="E362" t="str">
        <f>_xlfn.CONCAT(Cours_statut[[#This Row],[Code MEQ]],"-",Cours_statut[[#This Row],[Code d''option]],"-0",Cours_statut[[#This Row],[Version du cours]])</f>
        <v>607-FPF-03-60-02</v>
      </c>
      <c r="F362">
        <v>4</v>
      </c>
      <c r="G362">
        <v>3</v>
      </c>
      <c r="H362" s="2">
        <v>44536</v>
      </c>
      <c r="I362" t="s">
        <v>974</v>
      </c>
      <c r="J362">
        <v>2</v>
      </c>
      <c r="K362" t="str">
        <f>VLOOKUP(Cours_statut[[#This Row],[CodeCours]],Tableau1[[Code de Cours Complet]:[Évaluations]],5,0)</f>
        <v>EFel2</v>
      </c>
      <c r="L362" s="2"/>
      <c r="M362" t="s">
        <v>344</v>
      </c>
      <c r="N362" t="str">
        <f>VLOOKUP(Cours_statut[[#This Row],[CodeCours]],Tableau13[CodeCours],1,0)</f>
        <v>607-FPF-03-60-02</v>
      </c>
      <c r="O362" t="str">
        <f>VLOOKUP(Cours_statut[[#This Row],[CodeCours]],Message_tuteurs!$A$2:$A$86,1,0)</f>
        <v>607-FPF-03-60-02</v>
      </c>
      <c r="P362" t="b">
        <f>Cours_statut[[#This Row],[Est_dansCours_operation_massive]]=Cours_statut[[#This Row],[Est_dans_Message_tuteurs]]</f>
        <v>1</v>
      </c>
    </row>
    <row r="363" spans="1:16" hidden="1" x14ac:dyDescent="0.25">
      <c r="A363" t="s">
        <v>1665</v>
      </c>
      <c r="B363" t="s">
        <v>1668</v>
      </c>
      <c r="C363">
        <v>60</v>
      </c>
      <c r="D363">
        <v>3</v>
      </c>
      <c r="E363" t="str">
        <f>_xlfn.CONCAT(Cours_statut[[#This Row],[Code MEQ]],"-",Cours_statut[[#This Row],[Code d''option]],"-0",Cours_statut[[#This Row],[Version du cours]])</f>
        <v>340-101-MQ-60-03</v>
      </c>
      <c r="F363">
        <v>4</v>
      </c>
      <c r="G363">
        <v>1</v>
      </c>
      <c r="H363" s="2">
        <v>42313</v>
      </c>
      <c r="I363" t="s">
        <v>960</v>
      </c>
      <c r="J363">
        <v>3</v>
      </c>
      <c r="K363" t="e">
        <f>VLOOKUP(Cours_statut[[#This Row],[CodeCours]],Tableau1[[Code de Cours Complet]:[Évaluations]],5,0)</f>
        <v>#N/A</v>
      </c>
      <c r="L363" s="2">
        <v>44364</v>
      </c>
      <c r="M363" t="s">
        <v>1669</v>
      </c>
      <c r="N363" t="s">
        <v>344</v>
      </c>
    </row>
    <row r="364" spans="1:16" hidden="1" x14ac:dyDescent="0.25">
      <c r="A364" t="s">
        <v>1665</v>
      </c>
      <c r="B364" t="s">
        <v>1673</v>
      </c>
      <c r="C364">
        <v>64</v>
      </c>
      <c r="D364">
        <v>3</v>
      </c>
      <c r="E364" t="str">
        <f>_xlfn.CONCAT(Cours_statut[[#This Row],[Code MEQ]],"-",Cours_statut[[#This Row],[Code d''option]],"-0",Cours_statut[[#This Row],[Version du cours]])</f>
        <v>340-101-MQ-64-03</v>
      </c>
      <c r="F364">
        <v>4</v>
      </c>
      <c r="G364">
        <v>1</v>
      </c>
      <c r="H364" s="2">
        <v>42313</v>
      </c>
      <c r="I364" t="s">
        <v>960</v>
      </c>
      <c r="J364">
        <v>3</v>
      </c>
      <c r="K364" t="e">
        <f>VLOOKUP(Cours_statut[[#This Row],[CodeCours]],Tableau1[[Code de Cours Complet]:[Évaluations]],5,0)</f>
        <v>#N/A</v>
      </c>
      <c r="L364" s="2">
        <v>44364</v>
      </c>
      <c r="M364" t="s">
        <v>1674</v>
      </c>
      <c r="N364" t="s">
        <v>344</v>
      </c>
    </row>
    <row r="365" spans="1:16" hidden="1" x14ac:dyDescent="0.25">
      <c r="A365" t="s">
        <v>1688</v>
      </c>
      <c r="B365" t="s">
        <v>1690</v>
      </c>
      <c r="C365">
        <v>60</v>
      </c>
      <c r="D365">
        <v>2</v>
      </c>
      <c r="E365" t="str">
        <f>_xlfn.CONCAT(Cours_statut[[#This Row],[Code MEQ]],"-",Cours_statut[[#This Row],[Code d''option]],"-0",Cours_statut[[#This Row],[Version du cours]])</f>
        <v>340-102-MQ-60-02</v>
      </c>
      <c r="F365">
        <v>4</v>
      </c>
      <c r="G365">
        <v>1</v>
      </c>
      <c r="H365" s="2">
        <v>41192</v>
      </c>
      <c r="I365" t="s">
        <v>960</v>
      </c>
      <c r="J365">
        <v>3</v>
      </c>
      <c r="K365" t="e">
        <f>VLOOKUP(Cours_statut[[#This Row],[CodeCours]],Tableau1[[Code de Cours Complet]:[Évaluations]],5,0)</f>
        <v>#N/A</v>
      </c>
      <c r="L365" s="2">
        <v>44364</v>
      </c>
      <c r="M365" t="s">
        <v>1537</v>
      </c>
      <c r="N365" t="s">
        <v>344</v>
      </c>
    </row>
    <row r="366" spans="1:16" hidden="1" x14ac:dyDescent="0.25">
      <c r="A366" t="s">
        <v>1688</v>
      </c>
      <c r="B366" t="s">
        <v>1693</v>
      </c>
      <c r="C366">
        <v>64</v>
      </c>
      <c r="D366">
        <v>2</v>
      </c>
      <c r="E366" t="str">
        <f>_xlfn.CONCAT(Cours_statut[[#This Row],[Code MEQ]],"-",Cours_statut[[#This Row],[Code d''option]],"-0",Cours_statut[[#This Row],[Version du cours]])</f>
        <v>340-102-MQ-64-02</v>
      </c>
      <c r="F366">
        <v>4</v>
      </c>
      <c r="G366">
        <v>1</v>
      </c>
      <c r="H366" s="2">
        <v>41192</v>
      </c>
      <c r="I366" t="s">
        <v>960</v>
      </c>
      <c r="J366">
        <v>3</v>
      </c>
      <c r="K366" t="e">
        <f>VLOOKUP(Cours_statut[[#This Row],[CodeCours]],Tableau1[[Code de Cours Complet]:[Évaluations]],5,0)</f>
        <v>#N/A</v>
      </c>
      <c r="L366" s="2">
        <v>44364</v>
      </c>
      <c r="M366" t="s">
        <v>1669</v>
      </c>
      <c r="N366" t="s">
        <v>344</v>
      </c>
    </row>
    <row r="367" spans="1:16" hidden="1" x14ac:dyDescent="0.25">
      <c r="A367" t="s">
        <v>1740</v>
      </c>
      <c r="B367" t="s">
        <v>1742</v>
      </c>
      <c r="C367">
        <v>60</v>
      </c>
      <c r="D367">
        <v>2</v>
      </c>
      <c r="E367" t="str">
        <f>_xlfn.CONCAT(Cours_statut[[#This Row],[Code MEQ]],"-",Cours_statut[[#This Row],[Code d''option]],"-0",Cours_statut[[#This Row],[Version du cours]])</f>
        <v>340-FPA-FD-60-02</v>
      </c>
      <c r="F367">
        <v>4</v>
      </c>
      <c r="G367">
        <v>1</v>
      </c>
      <c r="H367" s="2">
        <v>42234</v>
      </c>
      <c r="I367" t="s">
        <v>960</v>
      </c>
      <c r="J367">
        <v>3</v>
      </c>
      <c r="K367" t="e">
        <f>VLOOKUP(Cours_statut[[#This Row],[CodeCours]],Tableau1[[Code de Cours Complet]:[Évaluations]],5,0)</f>
        <v>#N/A</v>
      </c>
      <c r="L367" s="2">
        <v>44364</v>
      </c>
      <c r="M367" t="s">
        <v>1537</v>
      </c>
      <c r="N367" t="s">
        <v>344</v>
      </c>
    </row>
    <row r="368" spans="1:16" hidden="1" x14ac:dyDescent="0.25">
      <c r="A368" t="s">
        <v>1744</v>
      </c>
      <c r="B368" t="s">
        <v>1747</v>
      </c>
      <c r="C368">
        <v>60</v>
      </c>
      <c r="D368">
        <v>3</v>
      </c>
      <c r="E368" t="str">
        <f>_xlfn.CONCAT(Cours_statut[[#This Row],[Code MEQ]],"-",Cours_statut[[#This Row],[Code d''option]],"-0",Cours_statut[[#This Row],[Version du cours]])</f>
        <v>340-FPB-FD-60-03</v>
      </c>
      <c r="F368">
        <v>4</v>
      </c>
      <c r="G368">
        <v>1</v>
      </c>
      <c r="H368" s="2">
        <v>42401</v>
      </c>
      <c r="I368" t="s">
        <v>960</v>
      </c>
      <c r="J368">
        <v>3</v>
      </c>
      <c r="K368" t="e">
        <f>VLOOKUP(Cours_statut[[#This Row],[CodeCours]],Tableau1[[Code de Cours Complet]:[Évaluations]],5,0)</f>
        <v>#N/A</v>
      </c>
      <c r="L368" s="2">
        <v>44364</v>
      </c>
      <c r="M368" t="s">
        <v>1669</v>
      </c>
      <c r="N368" t="s">
        <v>344</v>
      </c>
    </row>
    <row r="369" spans="1:16" hidden="1" x14ac:dyDescent="0.25">
      <c r="A369" t="s">
        <v>1749</v>
      </c>
      <c r="B369" t="s">
        <v>1752</v>
      </c>
      <c r="C369">
        <v>60</v>
      </c>
      <c r="D369">
        <v>2</v>
      </c>
      <c r="E369" t="str">
        <f>_xlfn.CONCAT(Cours_statut[[#This Row],[Code MEQ]],"-",Cours_statut[[#This Row],[Code d''option]],"-0",Cours_statut[[#This Row],[Version du cours]])</f>
        <v>340-FPC-FD-60-02</v>
      </c>
      <c r="F369">
        <v>4</v>
      </c>
      <c r="G369">
        <v>1</v>
      </c>
      <c r="H369" s="2">
        <v>42402</v>
      </c>
      <c r="I369" t="s">
        <v>960</v>
      </c>
      <c r="J369">
        <v>3</v>
      </c>
      <c r="K369" t="e">
        <f>VLOOKUP(Cours_statut[[#This Row],[CodeCours]],Tableau1[[Code de Cours Complet]:[Évaluations]],5,0)</f>
        <v>#N/A</v>
      </c>
      <c r="L369" s="2">
        <v>44364</v>
      </c>
      <c r="M369" t="s">
        <v>1669</v>
      </c>
      <c r="N369" t="s">
        <v>344</v>
      </c>
    </row>
    <row r="370" spans="1:16" hidden="1" x14ac:dyDescent="0.25">
      <c r="A370" t="s">
        <v>2821</v>
      </c>
      <c r="B370" t="s">
        <v>2824</v>
      </c>
      <c r="C370">
        <v>60</v>
      </c>
      <c r="D370">
        <v>3</v>
      </c>
      <c r="E370" t="str">
        <f>_xlfn.CONCAT(Cours_statut[[#This Row],[Code MEQ]],"-",Cours_statut[[#This Row],[Code d''option]],"-0",Cours_statut[[#This Row],[Version du cours]])</f>
        <v>601-102-MQ-60-03</v>
      </c>
      <c r="F370">
        <v>4</v>
      </c>
      <c r="G370">
        <v>1</v>
      </c>
      <c r="H370" s="2">
        <v>43787</v>
      </c>
      <c r="I370" t="s">
        <v>960</v>
      </c>
      <c r="J370">
        <v>3</v>
      </c>
      <c r="K370" t="e">
        <f>VLOOKUP(Cours_statut[[#This Row],[CodeCours]],Tableau1[[Code de Cours Complet]:[Évaluations]],5,0)</f>
        <v>#N/A</v>
      </c>
      <c r="L370" s="2">
        <v>44364</v>
      </c>
      <c r="M370" t="s">
        <v>1669</v>
      </c>
      <c r="N370" t="s">
        <v>344</v>
      </c>
    </row>
    <row r="371" spans="1:16" hidden="1" x14ac:dyDescent="0.25">
      <c r="A371" t="s">
        <v>2821</v>
      </c>
      <c r="B371" t="s">
        <v>2829</v>
      </c>
      <c r="C371">
        <v>64</v>
      </c>
      <c r="D371">
        <v>3</v>
      </c>
      <c r="E371" t="str">
        <f>_xlfn.CONCAT(Cours_statut[[#This Row],[Code MEQ]],"-",Cours_statut[[#This Row],[Code d''option]],"-0",Cours_statut[[#This Row],[Version du cours]])</f>
        <v>601-102-MQ-64-03</v>
      </c>
      <c r="F371">
        <v>4</v>
      </c>
      <c r="G371">
        <v>1</v>
      </c>
      <c r="H371" s="2">
        <v>43774</v>
      </c>
      <c r="I371" t="s">
        <v>960</v>
      </c>
      <c r="J371">
        <v>3</v>
      </c>
      <c r="K371" t="e">
        <f>VLOOKUP(Cours_statut[[#This Row],[CodeCours]],Tableau1[[Code de Cours Complet]:[Évaluations]],5,0)</f>
        <v>#N/A</v>
      </c>
      <c r="L371" s="2">
        <v>44364</v>
      </c>
      <c r="M371" t="s">
        <v>1669</v>
      </c>
      <c r="N371" t="s">
        <v>344</v>
      </c>
    </row>
    <row r="372" spans="1:16" hidden="1" x14ac:dyDescent="0.25">
      <c r="A372" t="s">
        <v>2856</v>
      </c>
      <c r="B372" t="s">
        <v>2857</v>
      </c>
      <c r="C372">
        <v>60</v>
      </c>
      <c r="D372">
        <v>1</v>
      </c>
      <c r="E372" t="str">
        <f>_xlfn.CONCAT(Cours_statut[[#This Row],[Code MEQ]],"-",Cours_statut[[#This Row],[Code d''option]],"-0",Cours_statut[[#This Row],[Version du cours]])</f>
        <v>601-103-MQ-60-01</v>
      </c>
      <c r="F372">
        <v>4</v>
      </c>
      <c r="G372">
        <v>1</v>
      </c>
      <c r="H372" s="2">
        <v>40779</v>
      </c>
      <c r="I372" t="s">
        <v>960</v>
      </c>
      <c r="J372">
        <v>3</v>
      </c>
      <c r="K372" t="e">
        <f>VLOOKUP(Cours_statut[[#This Row],[CodeCours]],Tableau1[[Code de Cours Complet]:[Évaluations]],5,0)</f>
        <v>#N/A</v>
      </c>
      <c r="L372" s="2">
        <v>44364</v>
      </c>
      <c r="M372" t="s">
        <v>995</v>
      </c>
      <c r="N372" t="s">
        <v>344</v>
      </c>
    </row>
    <row r="373" spans="1:16" x14ac:dyDescent="0.25">
      <c r="A373" t="s">
        <v>2408</v>
      </c>
      <c r="B373" t="s">
        <v>2409</v>
      </c>
      <c r="C373">
        <v>60</v>
      </c>
      <c r="D373">
        <v>1</v>
      </c>
      <c r="E373" t="str">
        <f>_xlfn.CONCAT(Cours_statut[[#This Row],[Code MEQ]],"-",Cours_statut[[#This Row],[Code d''option]],"-0",Cours_statut[[#This Row],[Version du cours]])</f>
        <v>410-503-FD-60-01</v>
      </c>
      <c r="F373">
        <v>3</v>
      </c>
      <c r="G373">
        <v>2</v>
      </c>
      <c r="H373" s="2">
        <v>44469</v>
      </c>
      <c r="I373" t="s">
        <v>974</v>
      </c>
      <c r="J373">
        <v>2</v>
      </c>
      <c r="K373" t="str">
        <f>VLOOKUP(Cours_statut[[#This Row],[CodeCours]],Tableau1[[Code de Cours Complet]:[Évaluations]],5,0)</f>
        <v>Autre modèle : Écrit + Entrevue téléphonique à 1%</v>
      </c>
      <c r="L373" s="2"/>
      <c r="M373" t="s">
        <v>344</v>
      </c>
      <c r="N373" t="s">
        <v>344</v>
      </c>
    </row>
    <row r="374" spans="1:16" x14ac:dyDescent="0.25">
      <c r="A374" t="s">
        <v>1810</v>
      </c>
      <c r="B374" t="s">
        <v>1816</v>
      </c>
      <c r="C374">
        <v>65</v>
      </c>
      <c r="D374">
        <v>4</v>
      </c>
      <c r="E374" t="str">
        <f>_xlfn.CONCAT(Cours_statut[[#This Row],[Code MEQ]],"-",Cours_statut[[#This Row],[Code d''option]],"-0",Cours_statut[[#This Row],[Version du cours]])</f>
        <v>345-102-MQ-65-04</v>
      </c>
      <c r="F374">
        <v>3</v>
      </c>
      <c r="G374">
        <v>2</v>
      </c>
      <c r="H374" s="2">
        <v>44425</v>
      </c>
      <c r="I374" t="s">
        <v>974</v>
      </c>
      <c r="J374">
        <v>2</v>
      </c>
      <c r="K374" t="str">
        <f>VLOOKUP(Cours_statut[[#This Row],[CodeCours]],Tableau1[[Code de Cours Complet]:[Évaluations]],5,0)</f>
        <v>EFel2</v>
      </c>
      <c r="L374" s="2"/>
      <c r="M374" t="s">
        <v>344</v>
      </c>
      <c r="N374" t="str">
        <f>VLOOKUP(Cours_statut[[#This Row],[CodeCours]],Tableau13[CodeCours],1,0)</f>
        <v>345-102-MQ-65-04</v>
      </c>
      <c r="O374" t="str">
        <f>VLOOKUP(Cours_statut[[#This Row],[CodeCours]],Message_tuteurs!$A$2:$A$86,1,0)</f>
        <v>345-102-MQ-65-04</v>
      </c>
      <c r="P374" t="b">
        <f>Cours_statut[[#This Row],[Est_dansCours_operation_massive]]=Cours_statut[[#This Row],[Est_dans_Message_tuteurs]]</f>
        <v>1</v>
      </c>
    </row>
    <row r="375" spans="1:16" x14ac:dyDescent="0.25">
      <c r="A375" t="s">
        <v>1420</v>
      </c>
      <c r="B375" t="s">
        <v>1424</v>
      </c>
      <c r="C375">
        <v>60</v>
      </c>
      <c r="D375">
        <v>2</v>
      </c>
      <c r="E375" t="str">
        <f>_xlfn.CONCAT(Cours_statut[[#This Row],[Code MEQ]],"-",Cours_statut[[#This Row],[Code d''option]],"-0",Cours_statut[[#This Row],[Version du cours]])</f>
        <v>203-FPG-03-60-02</v>
      </c>
      <c r="F375">
        <v>4</v>
      </c>
      <c r="G375">
        <v>2</v>
      </c>
      <c r="H375" s="2">
        <v>44400</v>
      </c>
      <c r="I375" t="s">
        <v>974</v>
      </c>
      <c r="J375">
        <v>2</v>
      </c>
      <c r="K375" t="str">
        <f>VLOOKUP(Cours_statut[[#This Row],[CodeCours]],Tableau1[[Code de Cours Complet]:[Évaluations]],5,0)</f>
        <v>EFel2</v>
      </c>
      <c r="L375" s="2"/>
      <c r="M375" t="s">
        <v>344</v>
      </c>
      <c r="N375" t="str">
        <f>VLOOKUP(Cours_statut[[#This Row],[CodeCours]],Tableau13[CodeCours],1,0)</f>
        <v>203-FPG-03-60-02</v>
      </c>
      <c r="O375" t="str">
        <f>VLOOKUP(Cours_statut[[#This Row],[CodeCours]],Message_tuteurs!$A$2:$A$86,1,0)</f>
        <v>203-FPG-03-60-02</v>
      </c>
      <c r="P375" t="b">
        <f>Cours_statut[[#This Row],[Est_dansCours_operation_massive]]=Cours_statut[[#This Row],[Est_dans_Message_tuteurs]]</f>
        <v>1</v>
      </c>
    </row>
    <row r="376" spans="1:16" hidden="1" x14ac:dyDescent="0.25">
      <c r="A376" t="s">
        <v>2856</v>
      </c>
      <c r="B376" t="s">
        <v>2859</v>
      </c>
      <c r="C376">
        <v>64</v>
      </c>
      <c r="D376">
        <v>1</v>
      </c>
      <c r="E376" t="str">
        <f>_xlfn.CONCAT(Cours_statut[[#This Row],[Code MEQ]],"-",Cours_statut[[#This Row],[Code d''option]],"-0",Cours_statut[[#This Row],[Version du cours]])</f>
        <v>601-103-MQ-64-01</v>
      </c>
      <c r="F376">
        <v>4</v>
      </c>
      <c r="G376">
        <v>1</v>
      </c>
      <c r="H376" s="2">
        <v>40798</v>
      </c>
      <c r="I376" t="s">
        <v>960</v>
      </c>
      <c r="J376">
        <v>3</v>
      </c>
      <c r="K376" t="e">
        <f>VLOOKUP(Cours_statut[[#This Row],[CodeCours]],Tableau1[[Code de Cours Complet]:[Évaluations]],5,0)</f>
        <v>#N/A</v>
      </c>
      <c r="L376" s="2">
        <v>44364</v>
      </c>
      <c r="M376" t="s">
        <v>2860</v>
      </c>
      <c r="N376" t="s">
        <v>344</v>
      </c>
    </row>
    <row r="377" spans="1:16" hidden="1" x14ac:dyDescent="0.25">
      <c r="A377" t="s">
        <v>2898</v>
      </c>
      <c r="B377" t="s">
        <v>2902</v>
      </c>
      <c r="C377">
        <v>60</v>
      </c>
      <c r="D377">
        <v>3</v>
      </c>
      <c r="E377" t="str">
        <f>_xlfn.CONCAT(Cours_statut[[#This Row],[Code MEQ]],"-",Cours_statut[[#This Row],[Code d''option]],"-0",Cours_statut[[#This Row],[Version du cours]])</f>
        <v>601-FPA-FD-60-03</v>
      </c>
      <c r="F377">
        <v>5</v>
      </c>
      <c r="G377">
        <v>2</v>
      </c>
      <c r="H377" s="2">
        <v>43956</v>
      </c>
      <c r="I377" t="s">
        <v>960</v>
      </c>
      <c r="J377">
        <v>3</v>
      </c>
      <c r="K377" t="e">
        <f>VLOOKUP(Cours_statut[[#This Row],[CodeCours]],Tableau1[[Code de Cours Complet]:[Évaluations]],5,0)</f>
        <v>#N/A</v>
      </c>
      <c r="L377" s="2">
        <v>44364</v>
      </c>
      <c r="M377" t="s">
        <v>1669</v>
      </c>
      <c r="N377" t="s">
        <v>344</v>
      </c>
    </row>
    <row r="378" spans="1:16" hidden="1" x14ac:dyDescent="0.25">
      <c r="A378" t="s">
        <v>2691</v>
      </c>
      <c r="B378" t="s">
        <v>2696</v>
      </c>
      <c r="C378">
        <v>60</v>
      </c>
      <c r="D378">
        <v>4</v>
      </c>
      <c r="E378" t="str">
        <f>_xlfn.CONCAT(Cours_statut[[#This Row],[Code MEQ]],"-",Cours_statut[[#This Row],[Code d''option]],"-0",Cours_statut[[#This Row],[Version du cours]])</f>
        <v>420-105-FD-60-04</v>
      </c>
      <c r="F378">
        <v>5</v>
      </c>
      <c r="G378">
        <v>2</v>
      </c>
      <c r="H378" s="2">
        <v>42692</v>
      </c>
      <c r="I378" t="s">
        <v>960</v>
      </c>
      <c r="J378">
        <v>3</v>
      </c>
      <c r="K378" t="e">
        <f>VLOOKUP(Cours_statut[[#This Row],[CodeCours]],Tableau1[[Code de Cours Complet]:[Évaluations]],5,0)</f>
        <v>#N/A</v>
      </c>
      <c r="L378" s="2">
        <v>44361</v>
      </c>
      <c r="M378" t="s">
        <v>2697</v>
      </c>
      <c r="N378" t="s">
        <v>344</v>
      </c>
    </row>
    <row r="379" spans="1:16" hidden="1" x14ac:dyDescent="0.25">
      <c r="A379" t="s">
        <v>2799</v>
      </c>
      <c r="B379" t="s">
        <v>2802</v>
      </c>
      <c r="C379">
        <v>60</v>
      </c>
      <c r="D379">
        <v>3</v>
      </c>
      <c r="E379" t="str">
        <f>_xlfn.CONCAT(Cours_statut[[#This Row],[Code MEQ]],"-",Cours_statut[[#This Row],[Code d''option]],"-0",Cours_statut[[#This Row],[Version du cours]])</f>
        <v>601-101-MQ-60-03</v>
      </c>
      <c r="F379">
        <v>4</v>
      </c>
      <c r="G379">
        <v>1</v>
      </c>
      <c r="H379" s="2">
        <v>44225</v>
      </c>
      <c r="I379" t="s">
        <v>960</v>
      </c>
      <c r="J379">
        <v>3</v>
      </c>
      <c r="K379" t="e">
        <f>VLOOKUP(Cours_statut[[#This Row],[CodeCours]],Tableau1[[Code de Cours Complet]:[Évaluations]],5,0)</f>
        <v>#N/A</v>
      </c>
      <c r="L379" s="2">
        <v>44281</v>
      </c>
      <c r="M379" t="s">
        <v>2803</v>
      </c>
      <c r="N379" t="s">
        <v>344</v>
      </c>
    </row>
    <row r="380" spans="1:16" hidden="1" x14ac:dyDescent="0.25">
      <c r="A380" t="s">
        <v>3222</v>
      </c>
      <c r="B380" t="s">
        <v>3226</v>
      </c>
      <c r="C380">
        <v>80</v>
      </c>
      <c r="D380">
        <v>2</v>
      </c>
      <c r="E380" t="str">
        <f>_xlfn.CONCAT(Cours_statut[[#This Row],[Code MEQ]],"-",Cours_statut[[#This Row],[Code d''option]],"-0",Cours_statut[[#This Row],[Version du cours]])</f>
        <v>841-CAD-01-80-02</v>
      </c>
      <c r="F380">
        <v>2</v>
      </c>
      <c r="G380">
        <v>1</v>
      </c>
      <c r="H380" s="2">
        <v>38638</v>
      </c>
      <c r="I380" t="s">
        <v>960</v>
      </c>
      <c r="J380">
        <v>3</v>
      </c>
      <c r="K380" t="e">
        <f>VLOOKUP(Cours_statut[[#This Row],[CodeCours]],Tableau1[[Code de Cours Complet]:[Évaluations]],5,0)</f>
        <v>#N/A</v>
      </c>
      <c r="L380" s="2">
        <v>44277</v>
      </c>
      <c r="M380" t="s">
        <v>3227</v>
      </c>
      <c r="N380" t="s">
        <v>344</v>
      </c>
    </row>
    <row r="381" spans="1:16" hidden="1" x14ac:dyDescent="0.25">
      <c r="A381" t="s">
        <v>2681</v>
      </c>
      <c r="B381" t="s">
        <v>2686</v>
      </c>
      <c r="C381">
        <v>60</v>
      </c>
      <c r="D381">
        <v>4</v>
      </c>
      <c r="E381" t="str">
        <f>_xlfn.CONCAT(Cours_statut[[#This Row],[Code MEQ]],"-",Cours_statut[[#This Row],[Code d''option]],"-0",Cours_statut[[#This Row],[Version du cours]])</f>
        <v>420-104-FD-60-04</v>
      </c>
      <c r="F381">
        <v>4</v>
      </c>
      <c r="G381">
        <v>2</v>
      </c>
      <c r="H381" s="2">
        <v>42692</v>
      </c>
      <c r="I381" t="s">
        <v>960</v>
      </c>
      <c r="J381">
        <v>3</v>
      </c>
      <c r="K381" t="e">
        <f>VLOOKUP(Cours_statut[[#This Row],[CodeCours]],Tableau1[[Code de Cours Complet]:[Évaluations]],5,0)</f>
        <v>#N/A</v>
      </c>
      <c r="L381" s="2">
        <v>44215</v>
      </c>
      <c r="M381" t="s">
        <v>2687</v>
      </c>
      <c r="N381" t="s">
        <v>344</v>
      </c>
    </row>
    <row r="382" spans="1:16" hidden="1" x14ac:dyDescent="0.25">
      <c r="A382" t="s">
        <v>2678</v>
      </c>
      <c r="B382" t="s">
        <v>2679</v>
      </c>
      <c r="C382">
        <v>10</v>
      </c>
      <c r="D382">
        <v>0</v>
      </c>
      <c r="E382" t="str">
        <f>_xlfn.CONCAT(Cours_statut[[#This Row],[Code MEQ]],"-",Cours_statut[[#This Row],[Code d''option]],"-0",Cours_statut[[#This Row],[Version du cours]])</f>
        <v>415-999-99-10-00</v>
      </c>
      <c r="F382">
        <v>0</v>
      </c>
      <c r="G382">
        <v>1</v>
      </c>
      <c r="H382" s="2">
        <v>18264</v>
      </c>
      <c r="I382" t="s">
        <v>960</v>
      </c>
      <c r="J382">
        <v>3</v>
      </c>
      <c r="K382" t="e">
        <f>VLOOKUP(Cours_statut[[#This Row],[CodeCours]],Tableau1[[Code de Cours Complet]:[Évaluations]],5,0)</f>
        <v>#N/A</v>
      </c>
      <c r="L382" s="2">
        <v>44140</v>
      </c>
      <c r="M382" t="s">
        <v>2680</v>
      </c>
      <c r="N382" t="s">
        <v>344</v>
      </c>
    </row>
    <row r="383" spans="1:16" hidden="1" x14ac:dyDescent="0.25">
      <c r="A383" t="s">
        <v>3241</v>
      </c>
      <c r="B383" t="s">
        <v>3242</v>
      </c>
      <c r="C383">
        <v>53</v>
      </c>
      <c r="D383">
        <v>1</v>
      </c>
      <c r="E383" t="str">
        <f>_xlfn.CONCAT(Cours_statut[[#This Row],[Code MEQ]],"-",Cours_statut[[#This Row],[Code d''option]],"-0",Cours_statut[[#This Row],[Version du cours]])</f>
        <v>842-000-W1-53-01</v>
      </c>
      <c r="F383">
        <v>0</v>
      </c>
      <c r="G383">
        <v>0</v>
      </c>
      <c r="H383" s="2">
        <v>39421</v>
      </c>
      <c r="I383" t="s">
        <v>960</v>
      </c>
      <c r="J383">
        <v>3</v>
      </c>
      <c r="K383" t="e">
        <f>VLOOKUP(Cours_statut[[#This Row],[CodeCours]],Tableau1[[Code de Cours Complet]:[Évaluations]],5,0)</f>
        <v>#N/A</v>
      </c>
      <c r="L383" s="2">
        <v>44140</v>
      </c>
      <c r="M383" t="s">
        <v>3243</v>
      </c>
      <c r="N383" t="s">
        <v>344</v>
      </c>
    </row>
    <row r="384" spans="1:16" hidden="1" x14ac:dyDescent="0.25">
      <c r="A384" t="s">
        <v>3244</v>
      </c>
      <c r="B384" t="s">
        <v>3247</v>
      </c>
      <c r="C384">
        <v>53</v>
      </c>
      <c r="D384">
        <v>1</v>
      </c>
      <c r="E384" t="str">
        <f>_xlfn.CONCAT(Cours_statut[[#This Row],[Code MEQ]],"-",Cours_statut[[#This Row],[Code d''option]],"-0",Cours_statut[[#This Row],[Version du cours]])</f>
        <v>842-ACC-01-53-01</v>
      </c>
      <c r="F384">
        <v>0</v>
      </c>
      <c r="G384">
        <v>0</v>
      </c>
      <c r="H384" s="2">
        <v>37910</v>
      </c>
      <c r="I384" t="s">
        <v>960</v>
      </c>
      <c r="J384">
        <v>3</v>
      </c>
      <c r="K384" t="e">
        <f>VLOOKUP(Cours_statut[[#This Row],[CodeCours]],Tableau1[[Code de Cours Complet]:[Évaluations]],5,0)</f>
        <v>#N/A</v>
      </c>
      <c r="L384" s="2">
        <v>44140</v>
      </c>
      <c r="M384" t="s">
        <v>3243</v>
      </c>
      <c r="N384" t="s">
        <v>344</v>
      </c>
    </row>
    <row r="385" spans="1:16" hidden="1" x14ac:dyDescent="0.25">
      <c r="A385" t="s">
        <v>3248</v>
      </c>
      <c r="B385" t="s">
        <v>3249</v>
      </c>
      <c r="C385">
        <v>53</v>
      </c>
      <c r="D385">
        <v>1</v>
      </c>
      <c r="E385" t="str">
        <f>_xlfn.CONCAT(Cours_statut[[#This Row],[Code MEQ]],"-",Cours_statut[[#This Row],[Code d''option]],"-0",Cours_statut[[#This Row],[Version du cours]])</f>
        <v>842-ACC-02-53-01</v>
      </c>
      <c r="F385">
        <v>0</v>
      </c>
      <c r="G385">
        <v>0</v>
      </c>
      <c r="H385" s="2">
        <v>37910</v>
      </c>
      <c r="I385" t="s">
        <v>960</v>
      </c>
      <c r="J385">
        <v>3</v>
      </c>
      <c r="K385" t="e">
        <f>VLOOKUP(Cours_statut[[#This Row],[CodeCours]],Tableau1[[Code de Cours Complet]:[Évaluations]],5,0)</f>
        <v>#N/A</v>
      </c>
      <c r="L385" s="2">
        <v>44140</v>
      </c>
      <c r="M385" t="s">
        <v>3243</v>
      </c>
      <c r="N385" t="s">
        <v>344</v>
      </c>
    </row>
    <row r="386" spans="1:16" hidden="1" x14ac:dyDescent="0.25">
      <c r="A386" t="s">
        <v>3250</v>
      </c>
      <c r="B386" t="s">
        <v>3251</v>
      </c>
      <c r="C386">
        <v>53</v>
      </c>
      <c r="D386">
        <v>1</v>
      </c>
      <c r="E386" t="str">
        <f>_xlfn.CONCAT(Cours_statut[[#This Row],[Code MEQ]],"-",Cours_statut[[#This Row],[Code d''option]],"-0",Cours_statut[[#This Row],[Version du cours]])</f>
        <v>842-ACC-03-53-01</v>
      </c>
      <c r="F386">
        <v>0</v>
      </c>
      <c r="G386">
        <v>0</v>
      </c>
      <c r="H386" s="2">
        <v>37910</v>
      </c>
      <c r="I386" t="s">
        <v>960</v>
      </c>
      <c r="J386">
        <v>3</v>
      </c>
      <c r="K386" t="e">
        <f>VLOOKUP(Cours_statut[[#This Row],[CodeCours]],Tableau1[[Code de Cours Complet]:[Évaluations]],5,0)</f>
        <v>#N/A</v>
      </c>
      <c r="L386" s="2">
        <v>44140</v>
      </c>
      <c r="M386" t="s">
        <v>3243</v>
      </c>
      <c r="N386" t="s">
        <v>344</v>
      </c>
    </row>
    <row r="387" spans="1:16" hidden="1" x14ac:dyDescent="0.25">
      <c r="A387" t="s">
        <v>3252</v>
      </c>
      <c r="B387" t="s">
        <v>3253</v>
      </c>
      <c r="C387">
        <v>53</v>
      </c>
      <c r="D387">
        <v>1</v>
      </c>
      <c r="E387" t="str">
        <f>_xlfn.CONCAT(Cours_statut[[#This Row],[Code MEQ]],"-",Cours_statut[[#This Row],[Code d''option]],"-0",Cours_statut[[#This Row],[Version du cours]])</f>
        <v>842-ACC-21-53-01</v>
      </c>
      <c r="F387">
        <v>0</v>
      </c>
      <c r="G387">
        <v>0</v>
      </c>
      <c r="H387" s="2">
        <v>37910</v>
      </c>
      <c r="I387" t="s">
        <v>960</v>
      </c>
      <c r="J387">
        <v>3</v>
      </c>
      <c r="K387" t="e">
        <f>VLOOKUP(Cours_statut[[#This Row],[CodeCours]],Tableau1[[Code de Cours Complet]:[Évaluations]],5,0)</f>
        <v>#N/A</v>
      </c>
      <c r="L387" s="2">
        <v>44140</v>
      </c>
      <c r="M387" t="s">
        <v>3243</v>
      </c>
      <c r="N387" t="s">
        <v>344</v>
      </c>
    </row>
    <row r="388" spans="1:16" hidden="1" x14ac:dyDescent="0.25">
      <c r="A388" t="s">
        <v>3254</v>
      </c>
      <c r="B388" t="s">
        <v>3255</v>
      </c>
      <c r="C388">
        <v>53</v>
      </c>
      <c r="D388">
        <v>1</v>
      </c>
      <c r="E388" t="str">
        <f>_xlfn.CONCAT(Cours_statut[[#This Row],[Code MEQ]],"-",Cours_statut[[#This Row],[Code d''option]],"-0",Cours_statut[[#This Row],[Version du cours]])</f>
        <v>842-ACC-22-53-01</v>
      </c>
      <c r="F388">
        <v>0</v>
      </c>
      <c r="G388">
        <v>0</v>
      </c>
      <c r="H388" s="2">
        <v>37910</v>
      </c>
      <c r="I388" t="s">
        <v>960</v>
      </c>
      <c r="J388">
        <v>3</v>
      </c>
      <c r="K388" t="e">
        <f>VLOOKUP(Cours_statut[[#This Row],[CodeCours]],Tableau1[[Code de Cours Complet]:[Évaluations]],5,0)</f>
        <v>#N/A</v>
      </c>
      <c r="L388" s="2">
        <v>44140</v>
      </c>
      <c r="M388" t="s">
        <v>3243</v>
      </c>
      <c r="N388" t="s">
        <v>344</v>
      </c>
    </row>
    <row r="389" spans="1:16" hidden="1" x14ac:dyDescent="0.25">
      <c r="A389" t="s">
        <v>3260</v>
      </c>
      <c r="B389" t="s">
        <v>3261</v>
      </c>
      <c r="C389">
        <v>53</v>
      </c>
      <c r="D389">
        <v>1</v>
      </c>
      <c r="E389" t="str">
        <f>_xlfn.CONCAT(Cours_statut[[#This Row],[Code MEQ]],"-",Cours_statut[[#This Row],[Code d''option]],"-0",Cours_statut[[#This Row],[Version du cours]])</f>
        <v>842-ACC-25-53-01</v>
      </c>
      <c r="F389">
        <v>0</v>
      </c>
      <c r="G389">
        <v>0</v>
      </c>
      <c r="H389" s="2">
        <v>38551</v>
      </c>
      <c r="I389" t="s">
        <v>960</v>
      </c>
      <c r="J389">
        <v>3</v>
      </c>
      <c r="K389" t="e">
        <f>VLOOKUP(Cours_statut[[#This Row],[CodeCours]],Tableau1[[Code de Cours Complet]:[Évaluations]],5,0)</f>
        <v>#N/A</v>
      </c>
      <c r="L389" s="2">
        <v>44140</v>
      </c>
      <c r="M389" t="s">
        <v>3243</v>
      </c>
      <c r="N389" t="s">
        <v>344</v>
      </c>
    </row>
    <row r="390" spans="1:16" hidden="1" x14ac:dyDescent="0.25">
      <c r="A390" t="s">
        <v>3264</v>
      </c>
      <c r="B390" t="s">
        <v>3265</v>
      </c>
      <c r="C390">
        <v>53</v>
      </c>
      <c r="D390">
        <v>1</v>
      </c>
      <c r="E390" t="str">
        <f>_xlfn.CONCAT(Cours_statut[[#This Row],[Code MEQ]],"-",Cours_statut[[#This Row],[Code d''option]],"-0",Cours_statut[[#This Row],[Version du cours]])</f>
        <v>842-ACC-31-53-01</v>
      </c>
      <c r="F390">
        <v>0</v>
      </c>
      <c r="G390">
        <v>0</v>
      </c>
      <c r="H390" s="2">
        <v>39401</v>
      </c>
      <c r="I390" t="s">
        <v>960</v>
      </c>
      <c r="J390">
        <v>3</v>
      </c>
      <c r="K390" t="e">
        <f>VLOOKUP(Cours_statut[[#This Row],[CodeCours]],Tableau1[[Code de Cours Complet]:[Évaluations]],5,0)</f>
        <v>#N/A</v>
      </c>
      <c r="L390" s="2">
        <v>44140</v>
      </c>
      <c r="M390" t="s">
        <v>3243</v>
      </c>
      <c r="N390" t="s">
        <v>344</v>
      </c>
    </row>
    <row r="391" spans="1:16" hidden="1" x14ac:dyDescent="0.25">
      <c r="A391" t="s">
        <v>3266</v>
      </c>
      <c r="B391" t="s">
        <v>3267</v>
      </c>
      <c r="C391">
        <v>53</v>
      </c>
      <c r="D391">
        <v>1</v>
      </c>
      <c r="E391" t="str">
        <f>_xlfn.CONCAT(Cours_statut[[#This Row],[Code MEQ]],"-",Cours_statut[[#This Row],[Code d''option]],"-0",Cours_statut[[#This Row],[Version du cours]])</f>
        <v>842-ACC-32-53-01</v>
      </c>
      <c r="F391">
        <v>0</v>
      </c>
      <c r="G391">
        <v>0</v>
      </c>
      <c r="H391" s="2">
        <v>39401</v>
      </c>
      <c r="I391" t="s">
        <v>960</v>
      </c>
      <c r="J391">
        <v>3</v>
      </c>
      <c r="K391" t="e">
        <f>VLOOKUP(Cours_statut[[#This Row],[CodeCours]],Tableau1[[Code de Cours Complet]:[Évaluations]],5,0)</f>
        <v>#N/A</v>
      </c>
      <c r="L391" s="2">
        <v>44140</v>
      </c>
      <c r="M391" t="s">
        <v>3243</v>
      </c>
      <c r="N391" t="s">
        <v>344</v>
      </c>
    </row>
    <row r="392" spans="1:16" hidden="1" x14ac:dyDescent="0.25">
      <c r="A392" t="s">
        <v>3268</v>
      </c>
      <c r="B392" t="s">
        <v>3269</v>
      </c>
      <c r="C392">
        <v>53</v>
      </c>
      <c r="D392">
        <v>1</v>
      </c>
      <c r="E392" t="str">
        <f>_xlfn.CONCAT(Cours_statut[[#This Row],[Code MEQ]],"-",Cours_statut[[#This Row],[Code d''option]],"-0",Cours_statut[[#This Row],[Version du cours]])</f>
        <v>842-ACC-33-53-01</v>
      </c>
      <c r="F392">
        <v>0</v>
      </c>
      <c r="G392">
        <v>0</v>
      </c>
      <c r="H392" s="2">
        <v>39797</v>
      </c>
      <c r="I392" t="s">
        <v>960</v>
      </c>
      <c r="J392">
        <v>3</v>
      </c>
      <c r="K392" t="e">
        <f>VLOOKUP(Cours_statut[[#This Row],[CodeCours]],Tableau1[[Code de Cours Complet]:[Évaluations]],5,0)</f>
        <v>#N/A</v>
      </c>
      <c r="L392" s="2">
        <v>44140</v>
      </c>
      <c r="M392" t="s">
        <v>3243</v>
      </c>
      <c r="N392" t="s">
        <v>344</v>
      </c>
    </row>
    <row r="393" spans="1:16" hidden="1" x14ac:dyDescent="0.25">
      <c r="A393" t="s">
        <v>3270</v>
      </c>
      <c r="B393" t="s">
        <v>3271</v>
      </c>
      <c r="C393">
        <v>53</v>
      </c>
      <c r="D393">
        <v>1</v>
      </c>
      <c r="E393" t="str">
        <f>_xlfn.CONCAT(Cours_statut[[#This Row],[Code MEQ]],"-",Cours_statut[[#This Row],[Code d''option]],"-0",Cours_statut[[#This Row],[Version du cours]])</f>
        <v>842-ACC-34-53-01</v>
      </c>
      <c r="F393">
        <v>0</v>
      </c>
      <c r="G393">
        <v>0</v>
      </c>
      <c r="H393" s="2">
        <v>39797</v>
      </c>
      <c r="I393" t="s">
        <v>960</v>
      </c>
      <c r="J393">
        <v>3</v>
      </c>
      <c r="K393" t="e">
        <f>VLOOKUP(Cours_statut[[#This Row],[CodeCours]],Tableau1[[Code de Cours Complet]:[Évaluations]],5,0)</f>
        <v>#N/A</v>
      </c>
      <c r="L393" s="2">
        <v>44140</v>
      </c>
      <c r="M393" t="s">
        <v>3243</v>
      </c>
      <c r="N393" t="s">
        <v>344</v>
      </c>
    </row>
    <row r="394" spans="1:16" hidden="1" x14ac:dyDescent="0.25">
      <c r="A394" t="s">
        <v>3272</v>
      </c>
      <c r="B394" t="s">
        <v>3273</v>
      </c>
      <c r="C394">
        <v>53</v>
      </c>
      <c r="D394">
        <v>1</v>
      </c>
      <c r="E394" t="str">
        <f>_xlfn.CONCAT(Cours_statut[[#This Row],[Code MEQ]],"-",Cours_statut[[#This Row],[Code d''option]],"-0",Cours_statut[[#This Row],[Version du cours]])</f>
        <v>842-ACC-35-53-01</v>
      </c>
      <c r="F394">
        <v>0</v>
      </c>
      <c r="G394">
        <v>0</v>
      </c>
      <c r="H394" s="2">
        <v>39797</v>
      </c>
      <c r="I394" t="s">
        <v>960</v>
      </c>
      <c r="J394">
        <v>3</v>
      </c>
      <c r="K394" t="e">
        <f>VLOOKUP(Cours_statut[[#This Row],[CodeCours]],Tableau1[[Code de Cours Complet]:[Évaluations]],5,0)</f>
        <v>#N/A</v>
      </c>
      <c r="L394" s="2">
        <v>44140</v>
      </c>
      <c r="M394" t="s">
        <v>3243</v>
      </c>
      <c r="N394" t="s">
        <v>344</v>
      </c>
    </row>
    <row r="395" spans="1:16" hidden="1" x14ac:dyDescent="0.25">
      <c r="A395" t="s">
        <v>3274</v>
      </c>
      <c r="B395" t="s">
        <v>3275</v>
      </c>
      <c r="C395">
        <v>53</v>
      </c>
      <c r="D395">
        <v>1</v>
      </c>
      <c r="E395" t="str">
        <f>_xlfn.CONCAT(Cours_statut[[#This Row],[Code MEQ]],"-",Cours_statut[[#This Row],[Code d''option]],"-0",Cours_statut[[#This Row],[Version du cours]])</f>
        <v>842-ACC-36-53-01</v>
      </c>
      <c r="F395">
        <v>0</v>
      </c>
      <c r="G395">
        <v>0</v>
      </c>
      <c r="H395" s="2">
        <v>39797</v>
      </c>
      <c r="I395" t="s">
        <v>960</v>
      </c>
      <c r="J395">
        <v>3</v>
      </c>
      <c r="K395" t="e">
        <f>VLOOKUP(Cours_statut[[#This Row],[CodeCours]],Tableau1[[Code de Cours Complet]:[Évaluations]],5,0)</f>
        <v>#N/A</v>
      </c>
      <c r="L395" s="2">
        <v>44140</v>
      </c>
      <c r="M395" t="s">
        <v>3243</v>
      </c>
      <c r="N395" t="s">
        <v>344</v>
      </c>
    </row>
    <row r="396" spans="1:16" hidden="1" x14ac:dyDescent="0.25">
      <c r="A396" t="s">
        <v>3276</v>
      </c>
      <c r="B396" t="s">
        <v>3277</v>
      </c>
      <c r="C396">
        <v>53</v>
      </c>
      <c r="D396">
        <v>1</v>
      </c>
      <c r="E396" t="str">
        <f>_xlfn.CONCAT(Cours_statut[[#This Row],[Code MEQ]],"-",Cours_statut[[#This Row],[Code d''option]],"-0",Cours_statut[[#This Row],[Version du cours]])</f>
        <v>842-ACC-37-53-01</v>
      </c>
      <c r="F396">
        <v>0</v>
      </c>
      <c r="G396">
        <v>0</v>
      </c>
      <c r="H396" s="2">
        <v>40084</v>
      </c>
      <c r="I396" t="s">
        <v>960</v>
      </c>
      <c r="J396">
        <v>3</v>
      </c>
      <c r="K396" t="e">
        <f>VLOOKUP(Cours_statut[[#This Row],[CodeCours]],Tableau1[[Code de Cours Complet]:[Évaluations]],5,0)</f>
        <v>#N/A</v>
      </c>
      <c r="L396" s="2">
        <v>44140</v>
      </c>
      <c r="M396" t="s">
        <v>3243</v>
      </c>
      <c r="N396" t="s">
        <v>344</v>
      </c>
    </row>
    <row r="397" spans="1:16" hidden="1" x14ac:dyDescent="0.25">
      <c r="A397" t="s">
        <v>3278</v>
      </c>
      <c r="B397" t="s">
        <v>3279</v>
      </c>
      <c r="C397">
        <v>53</v>
      </c>
      <c r="D397">
        <v>1</v>
      </c>
      <c r="E397" t="str">
        <f>_xlfn.CONCAT(Cours_statut[[#This Row],[Code MEQ]],"-",Cours_statut[[#This Row],[Code d''option]],"-0",Cours_statut[[#This Row],[Version du cours]])</f>
        <v>842-ACC-38-53-01</v>
      </c>
      <c r="F397">
        <v>0</v>
      </c>
      <c r="G397">
        <v>0</v>
      </c>
      <c r="H397" s="2">
        <v>40150</v>
      </c>
      <c r="I397" t="s">
        <v>960</v>
      </c>
      <c r="J397">
        <v>3</v>
      </c>
      <c r="K397" t="e">
        <f>VLOOKUP(Cours_statut[[#This Row],[CodeCours]],Tableau1[[Code de Cours Complet]:[Évaluations]],5,0)</f>
        <v>#N/A</v>
      </c>
      <c r="L397" s="2">
        <v>44140</v>
      </c>
      <c r="M397" t="s">
        <v>3243</v>
      </c>
      <c r="N397" t="s">
        <v>344</v>
      </c>
    </row>
    <row r="398" spans="1:16" hidden="1" x14ac:dyDescent="0.25">
      <c r="A398" t="s">
        <v>3280</v>
      </c>
      <c r="B398" t="s">
        <v>3281</v>
      </c>
      <c r="C398">
        <v>53</v>
      </c>
      <c r="D398">
        <v>1</v>
      </c>
      <c r="E398" t="str">
        <f>_xlfn.CONCAT(Cours_statut[[#This Row],[Code MEQ]],"-",Cours_statut[[#This Row],[Code d''option]],"-0",Cours_statut[[#This Row],[Version du cours]])</f>
        <v>842-ACC-39-53-01</v>
      </c>
      <c r="F398">
        <v>0</v>
      </c>
      <c r="G398">
        <v>0</v>
      </c>
      <c r="H398" s="2">
        <v>40284</v>
      </c>
      <c r="I398" t="s">
        <v>960</v>
      </c>
      <c r="J398">
        <v>3</v>
      </c>
      <c r="K398" t="e">
        <f>VLOOKUP(Cours_statut[[#This Row],[CodeCours]],Tableau1[[Code de Cours Complet]:[Évaluations]],5,0)</f>
        <v>#N/A</v>
      </c>
      <c r="L398" s="2">
        <v>44140</v>
      </c>
      <c r="M398" t="s">
        <v>3243</v>
      </c>
      <c r="N398" t="s">
        <v>344</v>
      </c>
    </row>
    <row r="399" spans="1:16" hidden="1" x14ac:dyDescent="0.25">
      <c r="A399" t="s">
        <v>3282</v>
      </c>
      <c r="B399" t="s">
        <v>3283</v>
      </c>
      <c r="C399">
        <v>53</v>
      </c>
      <c r="D399">
        <v>1</v>
      </c>
      <c r="E399" t="str">
        <f>_xlfn.CONCAT(Cours_statut[[#This Row],[Code MEQ]],"-",Cours_statut[[#This Row],[Code d''option]],"-0",Cours_statut[[#This Row],[Version du cours]])</f>
        <v>842-ACC-40-53-01</v>
      </c>
      <c r="F399">
        <v>0</v>
      </c>
      <c r="G399">
        <v>0</v>
      </c>
      <c r="H399" s="2">
        <v>40394</v>
      </c>
      <c r="I399" t="s">
        <v>960</v>
      </c>
      <c r="J399">
        <v>3</v>
      </c>
      <c r="K399" t="e">
        <f>VLOOKUP(Cours_statut[[#This Row],[CodeCours]],Tableau1[[Code de Cours Complet]:[Évaluations]],5,0)</f>
        <v>#N/A</v>
      </c>
      <c r="L399" s="2">
        <v>44140</v>
      </c>
      <c r="M399" t="s">
        <v>3243</v>
      </c>
      <c r="N399" t="s">
        <v>344</v>
      </c>
    </row>
    <row r="400" spans="1:16" x14ac:dyDescent="0.25">
      <c r="A400" t="s">
        <v>1534</v>
      </c>
      <c r="B400" t="s">
        <v>1538</v>
      </c>
      <c r="C400">
        <v>60</v>
      </c>
      <c r="D400">
        <v>3</v>
      </c>
      <c r="E400" t="str">
        <f>_xlfn.CONCAT(Cours_statut[[#This Row],[Code MEQ]],"-",Cours_statut[[#This Row],[Code d''option]],"-0",Cours_statut[[#This Row],[Version du cours]])</f>
        <v>320-203-FD-60-03</v>
      </c>
      <c r="F400">
        <v>3</v>
      </c>
      <c r="G400">
        <v>2</v>
      </c>
      <c r="H400" s="2">
        <v>44400</v>
      </c>
      <c r="I400" t="s">
        <v>974</v>
      </c>
      <c r="J400">
        <v>2</v>
      </c>
      <c r="K400" t="str">
        <f>VLOOKUP(Cours_statut[[#This Row],[CodeCours]],Tableau1[[Code de Cours Complet]:[Évaluations]],5,0)</f>
        <v>EFel2</v>
      </c>
      <c r="L400" s="2"/>
      <c r="M400" t="s">
        <v>344</v>
      </c>
      <c r="N400" t="str">
        <f>VLOOKUP(Cours_statut[[#This Row],[CodeCours]],Tableau13[CodeCours],1,0)</f>
        <v>320-203-FD-60-03</v>
      </c>
      <c r="O400" t="str">
        <f>VLOOKUP(Cours_statut[[#This Row],[CodeCours]],Message_tuteurs!$A$2:$A$86,1,0)</f>
        <v>320-203-FD-60-03</v>
      </c>
      <c r="P400" t="b">
        <f>Cours_statut[[#This Row],[Est_dansCours_operation_massive]]=Cours_statut[[#This Row],[Est_dans_Message_tuteurs]]</f>
        <v>1</v>
      </c>
    </row>
    <row r="401" spans="1:16" hidden="1" x14ac:dyDescent="0.25">
      <c r="A401" t="s">
        <v>3284</v>
      </c>
      <c r="B401" t="s">
        <v>3285</v>
      </c>
      <c r="C401">
        <v>53</v>
      </c>
      <c r="D401">
        <v>1</v>
      </c>
      <c r="E401" t="str">
        <f>_xlfn.CONCAT(Cours_statut[[#This Row],[Code MEQ]],"-",Cours_statut[[#This Row],[Code d''option]],"-0",Cours_statut[[#This Row],[Version du cours]])</f>
        <v>842-ACC-41-53-01</v>
      </c>
      <c r="F401">
        <v>0</v>
      </c>
      <c r="G401">
        <v>0</v>
      </c>
      <c r="H401" s="2">
        <v>41205</v>
      </c>
      <c r="I401" t="s">
        <v>960</v>
      </c>
      <c r="J401">
        <v>3</v>
      </c>
      <c r="K401" t="e">
        <f>VLOOKUP(Cours_statut[[#This Row],[CodeCours]],Tableau1[[Code de Cours Complet]:[Évaluations]],5,0)</f>
        <v>#N/A</v>
      </c>
      <c r="L401" s="2">
        <v>44140</v>
      </c>
      <c r="M401" t="s">
        <v>3243</v>
      </c>
      <c r="N401" t="s">
        <v>344</v>
      </c>
    </row>
    <row r="402" spans="1:16" x14ac:dyDescent="0.25">
      <c r="A402" t="s">
        <v>1628</v>
      </c>
      <c r="B402" t="s">
        <v>1630</v>
      </c>
      <c r="C402">
        <v>60</v>
      </c>
      <c r="D402">
        <v>2</v>
      </c>
      <c r="E402" t="str">
        <f>_xlfn.CONCAT(Cours_statut[[#This Row],[Code MEQ]],"-",Cours_statut[[#This Row],[Code d''option]],"-0",Cours_statut[[#This Row],[Version du cours]])</f>
        <v>330-203-FD-60-02</v>
      </c>
      <c r="F402">
        <v>4</v>
      </c>
      <c r="G402">
        <v>2</v>
      </c>
      <c r="H402" s="2">
        <v>44400</v>
      </c>
      <c r="I402" t="s">
        <v>974</v>
      </c>
      <c r="J402">
        <v>2</v>
      </c>
      <c r="K402" t="str">
        <f>VLOOKUP(Cours_statut[[#This Row],[CodeCours]],Tableau1[[Code de Cours Complet]:[Évaluations]],5,0)</f>
        <v>EFel2</v>
      </c>
      <c r="L402" s="2"/>
      <c r="M402" t="s">
        <v>344</v>
      </c>
      <c r="N402" t="str">
        <f>VLOOKUP(Cours_statut[[#This Row],[CodeCours]],Tableau13[CodeCours],1,0)</f>
        <v>330-203-FD-60-02</v>
      </c>
      <c r="O402" t="str">
        <f>VLOOKUP(Cours_statut[[#This Row],[CodeCours]],Message_tuteurs!$A$2:$A$86,1,0)</f>
        <v>330-203-FD-60-02</v>
      </c>
      <c r="P402" t="b">
        <f>Cours_statut[[#This Row],[Est_dansCours_operation_massive]]=Cours_statut[[#This Row],[Est_dans_Message_tuteurs]]</f>
        <v>1</v>
      </c>
    </row>
    <row r="403" spans="1:16" hidden="1" x14ac:dyDescent="0.25">
      <c r="A403" t="s">
        <v>3286</v>
      </c>
      <c r="B403" t="s">
        <v>3287</v>
      </c>
      <c r="C403">
        <v>53</v>
      </c>
      <c r="D403">
        <v>1</v>
      </c>
      <c r="E403" t="str">
        <f>_xlfn.CONCAT(Cours_statut[[#This Row],[Code MEQ]],"-",Cours_statut[[#This Row],[Code d''option]],"-0",Cours_statut[[#This Row],[Version du cours]])</f>
        <v>842-ACC-42-53-01</v>
      </c>
      <c r="F403">
        <v>0</v>
      </c>
      <c r="G403">
        <v>0</v>
      </c>
      <c r="H403" s="2">
        <v>41205</v>
      </c>
      <c r="I403" t="s">
        <v>960</v>
      </c>
      <c r="J403">
        <v>3</v>
      </c>
      <c r="K403" t="e">
        <f>VLOOKUP(Cours_statut[[#This Row],[CodeCours]],Tableau1[[Code de Cours Complet]:[Évaluations]],5,0)</f>
        <v>#N/A</v>
      </c>
      <c r="L403" s="2">
        <v>44140</v>
      </c>
      <c r="M403" t="s">
        <v>3243</v>
      </c>
      <c r="N403" t="s">
        <v>344</v>
      </c>
    </row>
    <row r="404" spans="1:16" hidden="1" x14ac:dyDescent="0.25">
      <c r="A404" t="s">
        <v>3288</v>
      </c>
      <c r="B404" t="s">
        <v>3289</v>
      </c>
      <c r="C404">
        <v>53</v>
      </c>
      <c r="D404">
        <v>1</v>
      </c>
      <c r="E404" t="str">
        <f>_xlfn.CONCAT(Cours_statut[[#This Row],[Code MEQ]],"-",Cours_statut[[#This Row],[Code d''option]],"-0",Cours_statut[[#This Row],[Version du cours]])</f>
        <v>842-ACC-43-53-01</v>
      </c>
      <c r="F404">
        <v>0</v>
      </c>
      <c r="G404">
        <v>0</v>
      </c>
      <c r="H404" s="2">
        <v>41205</v>
      </c>
      <c r="I404" t="s">
        <v>960</v>
      </c>
      <c r="J404">
        <v>3</v>
      </c>
      <c r="K404" t="e">
        <f>VLOOKUP(Cours_statut[[#This Row],[CodeCours]],Tableau1[[Code de Cours Complet]:[Évaluations]],5,0)</f>
        <v>#N/A</v>
      </c>
      <c r="L404" s="2">
        <v>44140</v>
      </c>
      <c r="M404" t="s">
        <v>3243</v>
      </c>
      <c r="N404" t="s">
        <v>344</v>
      </c>
    </row>
    <row r="405" spans="1:16" hidden="1" x14ac:dyDescent="0.25">
      <c r="A405" t="s">
        <v>3290</v>
      </c>
      <c r="B405" t="s">
        <v>3291</v>
      </c>
      <c r="C405">
        <v>53</v>
      </c>
      <c r="D405">
        <v>1</v>
      </c>
      <c r="E405" t="str">
        <f>_xlfn.CONCAT(Cours_statut[[#This Row],[Code MEQ]],"-",Cours_statut[[#This Row],[Code d''option]],"-0",Cours_statut[[#This Row],[Version du cours]])</f>
        <v>842-ACC-44-53-01</v>
      </c>
      <c r="F405">
        <v>0</v>
      </c>
      <c r="G405">
        <v>0</v>
      </c>
      <c r="H405" s="2">
        <v>41205</v>
      </c>
      <c r="I405" t="s">
        <v>960</v>
      </c>
      <c r="J405">
        <v>3</v>
      </c>
      <c r="K405" t="e">
        <f>VLOOKUP(Cours_statut[[#This Row],[CodeCours]],Tableau1[[Code de Cours Complet]:[Évaluations]],5,0)</f>
        <v>#N/A</v>
      </c>
      <c r="L405" s="2">
        <v>44140</v>
      </c>
      <c r="M405" t="s">
        <v>3243</v>
      </c>
      <c r="N405" t="s">
        <v>344</v>
      </c>
    </row>
    <row r="406" spans="1:16" hidden="1" x14ac:dyDescent="0.25">
      <c r="A406" t="s">
        <v>3292</v>
      </c>
      <c r="B406" t="s">
        <v>3293</v>
      </c>
      <c r="C406">
        <v>53</v>
      </c>
      <c r="D406">
        <v>1</v>
      </c>
      <c r="E406" t="str">
        <f>_xlfn.CONCAT(Cours_statut[[#This Row],[Code MEQ]],"-",Cours_statut[[#This Row],[Code d''option]],"-0",Cours_statut[[#This Row],[Version du cours]])</f>
        <v>842-ACC-45-53-01</v>
      </c>
      <c r="F406">
        <v>0</v>
      </c>
      <c r="G406">
        <v>0</v>
      </c>
      <c r="H406" s="2">
        <v>41205</v>
      </c>
      <c r="I406" t="s">
        <v>960</v>
      </c>
      <c r="J406">
        <v>3</v>
      </c>
      <c r="K406" t="e">
        <f>VLOOKUP(Cours_statut[[#This Row],[CodeCours]],Tableau1[[Code de Cours Complet]:[Évaluations]],5,0)</f>
        <v>#N/A</v>
      </c>
      <c r="L406" s="2">
        <v>44140</v>
      </c>
      <c r="M406" t="s">
        <v>3243</v>
      </c>
      <c r="N406" t="s">
        <v>344</v>
      </c>
    </row>
    <row r="407" spans="1:16" hidden="1" x14ac:dyDescent="0.25">
      <c r="A407" t="s">
        <v>3294</v>
      </c>
      <c r="B407" t="s">
        <v>3295</v>
      </c>
      <c r="C407">
        <v>53</v>
      </c>
      <c r="D407">
        <v>1</v>
      </c>
      <c r="E407" t="str">
        <f>_xlfn.CONCAT(Cours_statut[[#This Row],[Code MEQ]],"-",Cours_statut[[#This Row],[Code d''option]],"-0",Cours_statut[[#This Row],[Version du cours]])</f>
        <v>842-ACC-46-53-01</v>
      </c>
      <c r="F407">
        <v>0</v>
      </c>
      <c r="G407">
        <v>0</v>
      </c>
      <c r="H407" s="2">
        <v>41205</v>
      </c>
      <c r="I407" t="s">
        <v>960</v>
      </c>
      <c r="J407">
        <v>3</v>
      </c>
      <c r="K407" t="e">
        <f>VLOOKUP(Cours_statut[[#This Row],[CodeCours]],Tableau1[[Code de Cours Complet]:[Évaluations]],5,0)</f>
        <v>#N/A</v>
      </c>
      <c r="L407" s="2">
        <v>44140</v>
      </c>
      <c r="M407" t="s">
        <v>3243</v>
      </c>
      <c r="N407" t="s">
        <v>344</v>
      </c>
    </row>
    <row r="408" spans="1:16" x14ac:dyDescent="0.25">
      <c r="A408" t="s">
        <v>1731</v>
      </c>
      <c r="B408" t="s">
        <v>1735</v>
      </c>
      <c r="C408">
        <v>60</v>
      </c>
      <c r="D408">
        <v>3</v>
      </c>
      <c r="E408" t="str">
        <f>_xlfn.CONCAT(Cours_statut[[#This Row],[Code MEQ]],"-",Cours_statut[[#This Row],[Code d''option]],"-0",Cours_statut[[#This Row],[Version du cours]])</f>
        <v>340-ASE-FD-60-03</v>
      </c>
      <c r="F408">
        <v>4</v>
      </c>
      <c r="G408">
        <v>2</v>
      </c>
      <c r="H408" s="2">
        <v>44400</v>
      </c>
      <c r="I408" t="s">
        <v>974</v>
      </c>
      <c r="J408">
        <v>2</v>
      </c>
      <c r="K408" t="str">
        <f>VLOOKUP(Cours_statut[[#This Row],[CodeCours]],Tableau1[[Code de Cours Complet]:[Évaluations]],5,0)</f>
        <v>EFel2</v>
      </c>
      <c r="L408" s="2"/>
      <c r="M408" t="s">
        <v>344</v>
      </c>
      <c r="N408" t="str">
        <f>VLOOKUP(Cours_statut[[#This Row],[CodeCours]],Tableau13[CodeCours],1,0)</f>
        <v>340-ASE-FD-60-03</v>
      </c>
      <c r="O408" t="str">
        <f>VLOOKUP(Cours_statut[[#This Row],[CodeCours]],Message_tuteurs!$A$2:$A$86,1,0)</f>
        <v>340-ASE-FD-60-03</v>
      </c>
      <c r="P408" t="b">
        <f>Cours_statut[[#This Row],[Est_dansCours_operation_massive]]=Cours_statut[[#This Row],[Est_dans_Message_tuteurs]]</f>
        <v>1</v>
      </c>
    </row>
    <row r="409" spans="1:16" x14ac:dyDescent="0.25">
      <c r="A409" t="s">
        <v>1992</v>
      </c>
      <c r="B409" t="s">
        <v>1995</v>
      </c>
      <c r="C409">
        <v>50</v>
      </c>
      <c r="D409">
        <v>2</v>
      </c>
      <c r="E409" t="str">
        <f>_xlfn.CONCAT(Cours_statut[[#This Row],[Code MEQ]],"-",Cours_statut[[#This Row],[Code d''option]],"-0",Cours_statut[[#This Row],[Version du cours]])</f>
        <v>383-303-FD-50-02</v>
      </c>
      <c r="F409">
        <v>4</v>
      </c>
      <c r="G409">
        <v>2</v>
      </c>
      <c r="H409" s="2">
        <v>44400</v>
      </c>
      <c r="I409" t="s">
        <v>974</v>
      </c>
      <c r="J409">
        <v>2</v>
      </c>
      <c r="K409" t="str">
        <f>VLOOKUP(Cours_statut[[#This Row],[CodeCours]],Tableau1[[Code de Cours Complet]:[Évaluations]],5,0)</f>
        <v>EFel2</v>
      </c>
      <c r="L409" s="2"/>
      <c r="M409" t="s">
        <v>344</v>
      </c>
      <c r="N409" t="str">
        <f>VLOOKUP(Cours_statut[[#This Row],[CodeCours]],Tableau13[CodeCours],1,0)</f>
        <v>383-303-FD-50-02</v>
      </c>
      <c r="O409" t="str">
        <f>VLOOKUP(Cours_statut[[#This Row],[CodeCours]],Message_tuteurs!$A$2:$A$86,1,0)</f>
        <v>383-303-FD-50-02</v>
      </c>
      <c r="P409" t="b">
        <f>Cours_statut[[#This Row],[Est_dansCours_operation_massive]]=Cours_statut[[#This Row],[Est_dans_Message_tuteurs]]</f>
        <v>1</v>
      </c>
    </row>
    <row r="410" spans="1:16" hidden="1" x14ac:dyDescent="0.25">
      <c r="A410" t="s">
        <v>3296</v>
      </c>
      <c r="B410" t="s">
        <v>3297</v>
      </c>
      <c r="C410">
        <v>53</v>
      </c>
      <c r="D410">
        <v>1</v>
      </c>
      <c r="E410" t="str">
        <f>_xlfn.CONCAT(Cours_statut[[#This Row],[Code MEQ]],"-",Cours_statut[[#This Row],[Code d''option]],"-0",Cours_statut[[#This Row],[Version du cours]])</f>
        <v>842-ACC-47-53-01</v>
      </c>
      <c r="F410">
        <v>0</v>
      </c>
      <c r="G410">
        <v>0</v>
      </c>
      <c r="H410" s="2">
        <v>41205</v>
      </c>
      <c r="I410" t="s">
        <v>960</v>
      </c>
      <c r="J410">
        <v>3</v>
      </c>
      <c r="K410" t="e">
        <f>VLOOKUP(Cours_statut[[#This Row],[CodeCours]],Tableau1[[Code de Cours Complet]:[Évaluations]],5,0)</f>
        <v>#N/A</v>
      </c>
      <c r="L410" s="2">
        <v>44140</v>
      </c>
      <c r="M410" t="s">
        <v>3243</v>
      </c>
      <c r="N410" t="s">
        <v>344</v>
      </c>
    </row>
    <row r="411" spans="1:16" hidden="1" x14ac:dyDescent="0.25">
      <c r="A411" t="s">
        <v>3298</v>
      </c>
      <c r="B411" t="s">
        <v>3299</v>
      </c>
      <c r="C411">
        <v>53</v>
      </c>
      <c r="D411">
        <v>1</v>
      </c>
      <c r="E411" t="str">
        <f>_xlfn.CONCAT(Cours_statut[[#This Row],[Code MEQ]],"-",Cours_statut[[#This Row],[Code d''option]],"-0",Cours_statut[[#This Row],[Version du cours]])</f>
        <v>842-ACC-48-53-01</v>
      </c>
      <c r="F411">
        <v>0</v>
      </c>
      <c r="G411">
        <v>0</v>
      </c>
      <c r="H411" s="2">
        <v>41205</v>
      </c>
      <c r="I411" t="s">
        <v>960</v>
      </c>
      <c r="J411">
        <v>3</v>
      </c>
      <c r="K411" t="e">
        <f>VLOOKUP(Cours_statut[[#This Row],[CodeCours]],Tableau1[[Code de Cours Complet]:[Évaluations]],5,0)</f>
        <v>#N/A</v>
      </c>
      <c r="L411" s="2">
        <v>44140</v>
      </c>
      <c r="M411" t="s">
        <v>3243</v>
      </c>
      <c r="N411" t="s">
        <v>344</v>
      </c>
    </row>
    <row r="412" spans="1:16" hidden="1" x14ac:dyDescent="0.25">
      <c r="A412" t="s">
        <v>3321</v>
      </c>
      <c r="B412" t="s">
        <v>3322</v>
      </c>
      <c r="C412">
        <v>53</v>
      </c>
      <c r="D412">
        <v>1</v>
      </c>
      <c r="E412" t="str">
        <f>_xlfn.CONCAT(Cours_statut[[#This Row],[Code MEQ]],"-",Cours_statut[[#This Row],[Code d''option]],"-0",Cours_statut[[#This Row],[Version du cours]])</f>
        <v>842-EXC-26-53-01</v>
      </c>
      <c r="F412">
        <v>0</v>
      </c>
      <c r="G412">
        <v>0</v>
      </c>
      <c r="H412" s="2">
        <v>37910</v>
      </c>
      <c r="I412" t="s">
        <v>960</v>
      </c>
      <c r="J412">
        <v>3</v>
      </c>
      <c r="K412" t="e">
        <f>VLOOKUP(Cours_statut[[#This Row],[CodeCours]],Tableau1[[Code de Cours Complet]:[Évaluations]],5,0)</f>
        <v>#N/A</v>
      </c>
      <c r="L412" s="2">
        <v>44140</v>
      </c>
      <c r="M412" t="s">
        <v>3243</v>
      </c>
      <c r="N412" t="s">
        <v>344</v>
      </c>
    </row>
    <row r="413" spans="1:16" hidden="1" x14ac:dyDescent="0.25">
      <c r="A413" t="s">
        <v>3329</v>
      </c>
      <c r="B413" t="s">
        <v>3330</v>
      </c>
      <c r="C413">
        <v>53</v>
      </c>
      <c r="D413">
        <v>1</v>
      </c>
      <c r="E413" t="str">
        <f>_xlfn.CONCAT(Cours_statut[[#This Row],[Code MEQ]],"-",Cours_statut[[#This Row],[Code d''option]],"-0",Cours_statut[[#This Row],[Version du cours]])</f>
        <v>842-EXC-31-53-01</v>
      </c>
      <c r="F413">
        <v>0</v>
      </c>
      <c r="G413">
        <v>0</v>
      </c>
      <c r="H413" s="2">
        <v>38895</v>
      </c>
      <c r="I413" t="s">
        <v>960</v>
      </c>
      <c r="J413">
        <v>3</v>
      </c>
      <c r="K413" t="e">
        <f>VLOOKUP(Cours_statut[[#This Row],[CodeCours]],Tableau1[[Code de Cours Complet]:[Évaluations]],5,0)</f>
        <v>#N/A</v>
      </c>
      <c r="L413" s="2">
        <v>44140</v>
      </c>
      <c r="M413" t="s">
        <v>3243</v>
      </c>
      <c r="N413" t="s">
        <v>344</v>
      </c>
    </row>
    <row r="414" spans="1:16" hidden="1" x14ac:dyDescent="0.25">
      <c r="A414" t="s">
        <v>3331</v>
      </c>
      <c r="B414" t="s">
        <v>3332</v>
      </c>
      <c r="C414">
        <v>53</v>
      </c>
      <c r="D414">
        <v>1</v>
      </c>
      <c r="E414" t="str">
        <f>_xlfn.CONCAT(Cours_statut[[#This Row],[Code MEQ]],"-",Cours_statut[[#This Row],[Code d''option]],"-0",Cours_statut[[#This Row],[Version du cours]])</f>
        <v>842-EXC-32-53-01</v>
      </c>
      <c r="F414">
        <v>0</v>
      </c>
      <c r="G414">
        <v>0</v>
      </c>
      <c r="H414" s="2">
        <v>38896</v>
      </c>
      <c r="I414" t="s">
        <v>960</v>
      </c>
      <c r="J414">
        <v>3</v>
      </c>
      <c r="K414" t="e">
        <f>VLOOKUP(Cours_statut[[#This Row],[CodeCours]],Tableau1[[Code de Cours Complet]:[Évaluations]],5,0)</f>
        <v>#N/A</v>
      </c>
      <c r="L414" s="2">
        <v>44140</v>
      </c>
      <c r="M414" t="s">
        <v>3243</v>
      </c>
      <c r="N414" t="s">
        <v>344</v>
      </c>
    </row>
    <row r="415" spans="1:16" hidden="1" x14ac:dyDescent="0.25">
      <c r="A415" t="s">
        <v>3333</v>
      </c>
      <c r="B415" t="s">
        <v>3334</v>
      </c>
      <c r="C415">
        <v>53</v>
      </c>
      <c r="D415">
        <v>1</v>
      </c>
      <c r="E415" t="str">
        <f>_xlfn.CONCAT(Cours_statut[[#This Row],[Code MEQ]],"-",Cours_statut[[#This Row],[Code d''option]],"-0",Cours_statut[[#This Row],[Version du cours]])</f>
        <v>842-EXC-33-53-01</v>
      </c>
      <c r="F415">
        <v>0</v>
      </c>
      <c r="G415">
        <v>0</v>
      </c>
      <c r="H415" s="2">
        <v>38896</v>
      </c>
      <c r="I415" t="s">
        <v>960</v>
      </c>
      <c r="J415">
        <v>3</v>
      </c>
      <c r="K415" t="e">
        <f>VLOOKUP(Cours_statut[[#This Row],[CodeCours]],Tableau1[[Code de Cours Complet]:[Évaluations]],5,0)</f>
        <v>#N/A</v>
      </c>
      <c r="L415" s="2">
        <v>44140</v>
      </c>
      <c r="M415" t="s">
        <v>3243</v>
      </c>
      <c r="N415" t="s">
        <v>344</v>
      </c>
    </row>
    <row r="416" spans="1:16" hidden="1" x14ac:dyDescent="0.25">
      <c r="A416" t="s">
        <v>3335</v>
      </c>
      <c r="B416" t="s">
        <v>3336</v>
      </c>
      <c r="C416">
        <v>53</v>
      </c>
      <c r="D416">
        <v>1</v>
      </c>
      <c r="E416" t="str">
        <f>_xlfn.CONCAT(Cours_statut[[#This Row],[Code MEQ]],"-",Cours_statut[[#This Row],[Code d''option]],"-0",Cours_statut[[#This Row],[Version du cours]])</f>
        <v>842-EXC-34-53-01</v>
      </c>
      <c r="F416">
        <v>0</v>
      </c>
      <c r="G416">
        <v>0</v>
      </c>
      <c r="H416" s="2">
        <v>38896</v>
      </c>
      <c r="I416" t="s">
        <v>960</v>
      </c>
      <c r="J416">
        <v>3</v>
      </c>
      <c r="K416" t="e">
        <f>VLOOKUP(Cours_statut[[#This Row],[CodeCours]],Tableau1[[Code de Cours Complet]:[Évaluations]],5,0)</f>
        <v>#N/A</v>
      </c>
      <c r="L416" s="2">
        <v>44140</v>
      </c>
      <c r="M416" t="s">
        <v>3243</v>
      </c>
      <c r="N416" t="s">
        <v>344</v>
      </c>
    </row>
    <row r="417" spans="1:16" hidden="1" x14ac:dyDescent="0.25">
      <c r="A417" t="s">
        <v>3337</v>
      </c>
      <c r="B417" t="s">
        <v>3338</v>
      </c>
      <c r="C417">
        <v>53</v>
      </c>
      <c r="D417">
        <v>1</v>
      </c>
      <c r="E417" t="str">
        <f>_xlfn.CONCAT(Cours_statut[[#This Row],[Code MEQ]],"-",Cours_statut[[#This Row],[Code d''option]],"-0",Cours_statut[[#This Row],[Version du cours]])</f>
        <v>842-EXC-35-53-01</v>
      </c>
      <c r="F417">
        <v>0</v>
      </c>
      <c r="G417">
        <v>0</v>
      </c>
      <c r="H417" s="2">
        <v>38896</v>
      </c>
      <c r="I417" t="s">
        <v>960</v>
      </c>
      <c r="J417">
        <v>3</v>
      </c>
      <c r="K417" t="e">
        <f>VLOOKUP(Cours_statut[[#This Row],[CodeCours]],Tableau1[[Code de Cours Complet]:[Évaluations]],5,0)</f>
        <v>#N/A</v>
      </c>
      <c r="L417" s="2">
        <v>44140</v>
      </c>
      <c r="M417" t="s">
        <v>3243</v>
      </c>
      <c r="N417" t="s">
        <v>344</v>
      </c>
    </row>
    <row r="418" spans="1:16" hidden="1" x14ac:dyDescent="0.25">
      <c r="A418" t="s">
        <v>3354</v>
      </c>
      <c r="B418" t="s">
        <v>3355</v>
      </c>
      <c r="C418">
        <v>53</v>
      </c>
      <c r="D418">
        <v>1</v>
      </c>
      <c r="E418" t="str">
        <f>_xlfn.CONCAT(Cours_statut[[#This Row],[Code MEQ]],"-",Cours_statut[[#This Row],[Code d''option]],"-0",Cours_statut[[#This Row],[Version du cours]])</f>
        <v>842-EXC-44-53-01</v>
      </c>
      <c r="F418">
        <v>0</v>
      </c>
      <c r="G418">
        <v>0</v>
      </c>
      <c r="H418" s="2">
        <v>41205</v>
      </c>
      <c r="I418" t="s">
        <v>960</v>
      </c>
      <c r="J418">
        <v>3</v>
      </c>
      <c r="K418" t="e">
        <f>VLOOKUP(Cours_statut[[#This Row],[CodeCours]],Tableau1[[Code de Cours Complet]:[Évaluations]],5,0)</f>
        <v>#N/A</v>
      </c>
      <c r="L418" s="2">
        <v>44140</v>
      </c>
      <c r="M418" t="s">
        <v>3243</v>
      </c>
      <c r="N418" t="s">
        <v>344</v>
      </c>
    </row>
    <row r="419" spans="1:16" x14ac:dyDescent="0.25">
      <c r="A419" t="s">
        <v>2028</v>
      </c>
      <c r="B419" t="s">
        <v>2030</v>
      </c>
      <c r="C419">
        <v>60</v>
      </c>
      <c r="D419">
        <v>2</v>
      </c>
      <c r="E419" t="str">
        <f>_xlfn.CONCAT(Cours_statut[[#This Row],[Code MEQ]],"-",Cours_statut[[#This Row],[Code d''option]],"-0",Cours_statut[[#This Row],[Version du cours]])</f>
        <v>385-103-FD-60-02</v>
      </c>
      <c r="F419">
        <v>4</v>
      </c>
      <c r="G419">
        <v>2</v>
      </c>
      <c r="H419" s="2">
        <v>44400</v>
      </c>
      <c r="I419" t="s">
        <v>974</v>
      </c>
      <c r="J419">
        <v>2</v>
      </c>
      <c r="K419" t="str">
        <f>VLOOKUP(Cours_statut[[#This Row],[CodeCours]],Tableau1[[Code de Cours Complet]:[Évaluations]],5,0)</f>
        <v>EFel2</v>
      </c>
      <c r="L419" s="2"/>
      <c r="M419" t="s">
        <v>344</v>
      </c>
      <c r="N419" t="str">
        <f>VLOOKUP(Cours_statut[[#This Row],[CodeCours]],Tableau13[CodeCours],1,0)</f>
        <v>385-103-FD-60-02</v>
      </c>
      <c r="O419" t="str">
        <f>VLOOKUP(Cours_statut[[#This Row],[CodeCours]],Message_tuteurs!$A$2:$A$86,1,0)</f>
        <v>385-103-FD-60-02</v>
      </c>
      <c r="P419" t="b">
        <f>Cours_statut[[#This Row],[Est_dansCours_operation_massive]]=Cours_statut[[#This Row],[Est_dans_Message_tuteurs]]</f>
        <v>1</v>
      </c>
    </row>
    <row r="420" spans="1:16" hidden="1" x14ac:dyDescent="0.25">
      <c r="A420" t="s">
        <v>3356</v>
      </c>
      <c r="B420" t="s">
        <v>3357</v>
      </c>
      <c r="C420">
        <v>53</v>
      </c>
      <c r="D420">
        <v>1</v>
      </c>
      <c r="E420" t="str">
        <f>_xlfn.CONCAT(Cours_statut[[#This Row],[Code MEQ]],"-",Cours_statut[[#This Row],[Code d''option]],"-0",Cours_statut[[#This Row],[Version du cours]])</f>
        <v>842-EXC-45-53-01</v>
      </c>
      <c r="F420">
        <v>0</v>
      </c>
      <c r="G420">
        <v>0</v>
      </c>
      <c r="H420" s="2">
        <v>41205</v>
      </c>
      <c r="I420" t="s">
        <v>960</v>
      </c>
      <c r="J420">
        <v>3</v>
      </c>
      <c r="K420" t="e">
        <f>VLOOKUP(Cours_statut[[#This Row],[CodeCours]],Tableau1[[Code de Cours Complet]:[Évaluations]],5,0)</f>
        <v>#N/A</v>
      </c>
      <c r="L420" s="2">
        <v>44140</v>
      </c>
      <c r="M420" t="s">
        <v>3243</v>
      </c>
      <c r="N420" t="s">
        <v>344</v>
      </c>
    </row>
    <row r="421" spans="1:16" hidden="1" x14ac:dyDescent="0.25">
      <c r="A421" t="s">
        <v>3358</v>
      </c>
      <c r="B421" t="s">
        <v>3359</v>
      </c>
      <c r="C421">
        <v>53</v>
      </c>
      <c r="D421">
        <v>1</v>
      </c>
      <c r="E421" t="str">
        <f>_xlfn.CONCAT(Cours_statut[[#This Row],[Code MEQ]],"-",Cours_statut[[#This Row],[Code d''option]],"-0",Cours_statut[[#This Row],[Version du cours]])</f>
        <v>842-EXC-46-53-01</v>
      </c>
      <c r="F421">
        <v>0</v>
      </c>
      <c r="G421">
        <v>0</v>
      </c>
      <c r="H421" s="2">
        <v>41205</v>
      </c>
      <c r="I421" t="s">
        <v>960</v>
      </c>
      <c r="J421">
        <v>3</v>
      </c>
      <c r="K421" t="e">
        <f>VLOOKUP(Cours_statut[[#This Row],[CodeCours]],Tableau1[[Code de Cours Complet]:[Évaluations]],5,0)</f>
        <v>#N/A</v>
      </c>
      <c r="L421" s="2">
        <v>44140</v>
      </c>
      <c r="M421" t="s">
        <v>3243</v>
      </c>
      <c r="N421" t="s">
        <v>344</v>
      </c>
    </row>
    <row r="422" spans="1:16" hidden="1" x14ac:dyDescent="0.25">
      <c r="A422" t="s">
        <v>3360</v>
      </c>
      <c r="B422" t="s">
        <v>3361</v>
      </c>
      <c r="C422">
        <v>53</v>
      </c>
      <c r="D422">
        <v>1</v>
      </c>
      <c r="E422" t="str">
        <f>_xlfn.CONCAT(Cours_statut[[#This Row],[Code MEQ]],"-",Cours_statut[[#This Row],[Code d''option]],"-0",Cours_statut[[#This Row],[Version du cours]])</f>
        <v>842-EXC-47-53-01</v>
      </c>
      <c r="F422">
        <v>0</v>
      </c>
      <c r="G422">
        <v>0</v>
      </c>
      <c r="H422" s="2">
        <v>41205</v>
      </c>
      <c r="I422" t="s">
        <v>960</v>
      </c>
      <c r="J422">
        <v>3</v>
      </c>
      <c r="K422" t="e">
        <f>VLOOKUP(Cours_statut[[#This Row],[CodeCours]],Tableau1[[Code de Cours Complet]:[Évaluations]],5,0)</f>
        <v>#N/A</v>
      </c>
      <c r="L422" s="2">
        <v>44140</v>
      </c>
      <c r="M422" t="s">
        <v>3243</v>
      </c>
      <c r="N422" t="s">
        <v>344</v>
      </c>
    </row>
    <row r="423" spans="1:16" hidden="1" x14ac:dyDescent="0.25">
      <c r="A423" t="s">
        <v>3362</v>
      </c>
      <c r="B423" t="s">
        <v>3363</v>
      </c>
      <c r="C423">
        <v>53</v>
      </c>
      <c r="D423">
        <v>1</v>
      </c>
      <c r="E423" t="str">
        <f>_xlfn.CONCAT(Cours_statut[[#This Row],[Code MEQ]],"-",Cours_statut[[#This Row],[Code d''option]],"-0",Cours_statut[[#This Row],[Version du cours]])</f>
        <v>842-EXC-48-53-01</v>
      </c>
      <c r="F423">
        <v>0</v>
      </c>
      <c r="G423">
        <v>0</v>
      </c>
      <c r="H423" s="2">
        <v>41205</v>
      </c>
      <c r="I423" t="s">
        <v>960</v>
      </c>
      <c r="J423">
        <v>3</v>
      </c>
      <c r="K423" t="e">
        <f>VLOOKUP(Cours_statut[[#This Row],[CodeCours]],Tableau1[[Code de Cours Complet]:[Évaluations]],5,0)</f>
        <v>#N/A</v>
      </c>
      <c r="L423" s="2">
        <v>44140</v>
      </c>
      <c r="M423" t="s">
        <v>3243</v>
      </c>
      <c r="N423" t="s">
        <v>344</v>
      </c>
    </row>
    <row r="424" spans="1:16" hidden="1" x14ac:dyDescent="0.25">
      <c r="A424" t="s">
        <v>3364</v>
      </c>
      <c r="B424" t="s">
        <v>3365</v>
      </c>
      <c r="C424">
        <v>53</v>
      </c>
      <c r="D424">
        <v>1</v>
      </c>
      <c r="E424" t="str">
        <f>_xlfn.CONCAT(Cours_statut[[#This Row],[Code MEQ]],"-",Cours_statut[[#This Row],[Code d''option]],"-0",Cours_statut[[#This Row],[Version du cours]])</f>
        <v>842-EXC-49-53-01</v>
      </c>
      <c r="F424">
        <v>0</v>
      </c>
      <c r="G424">
        <v>0</v>
      </c>
      <c r="H424" s="2">
        <v>41205</v>
      </c>
      <c r="I424" t="s">
        <v>960</v>
      </c>
      <c r="J424">
        <v>3</v>
      </c>
      <c r="K424" t="e">
        <f>VLOOKUP(Cours_statut[[#This Row],[CodeCours]],Tableau1[[Code de Cours Complet]:[Évaluations]],5,0)</f>
        <v>#N/A</v>
      </c>
      <c r="L424" s="2">
        <v>44140</v>
      </c>
      <c r="M424" t="s">
        <v>3243</v>
      </c>
      <c r="N424" t="s">
        <v>344</v>
      </c>
    </row>
    <row r="425" spans="1:16" hidden="1" x14ac:dyDescent="0.25">
      <c r="A425" t="s">
        <v>3366</v>
      </c>
      <c r="B425" t="s">
        <v>3369</v>
      </c>
      <c r="C425">
        <v>53</v>
      </c>
      <c r="D425">
        <v>1</v>
      </c>
      <c r="E425" t="str">
        <f>_xlfn.CONCAT(Cours_statut[[#This Row],[Code MEQ]],"-",Cours_statut[[#This Row],[Code d''option]],"-0",Cours_statut[[#This Row],[Version du cours]])</f>
        <v>842-INF-01-53-01</v>
      </c>
      <c r="F425">
        <v>0</v>
      </c>
      <c r="G425">
        <v>0</v>
      </c>
      <c r="H425" s="2">
        <v>40112</v>
      </c>
      <c r="I425" t="s">
        <v>960</v>
      </c>
      <c r="J425">
        <v>3</v>
      </c>
      <c r="K425" t="e">
        <f>VLOOKUP(Cours_statut[[#This Row],[CodeCours]],Tableau1[[Code de Cours Complet]:[Évaluations]],5,0)</f>
        <v>#N/A</v>
      </c>
      <c r="L425" s="2">
        <v>44140</v>
      </c>
      <c r="M425" t="s">
        <v>3243</v>
      </c>
      <c r="N425" t="s">
        <v>344</v>
      </c>
    </row>
    <row r="426" spans="1:16" hidden="1" x14ac:dyDescent="0.25">
      <c r="A426" t="s">
        <v>3370</v>
      </c>
      <c r="B426" t="s">
        <v>3371</v>
      </c>
      <c r="C426">
        <v>53</v>
      </c>
      <c r="D426">
        <v>1</v>
      </c>
      <c r="E426" t="str">
        <f>_xlfn.CONCAT(Cours_statut[[#This Row],[Code MEQ]],"-",Cours_statut[[#This Row],[Code d''option]],"-0",Cours_statut[[#This Row],[Version du cours]])</f>
        <v>842-INF-02-53-01</v>
      </c>
      <c r="F426">
        <v>0</v>
      </c>
      <c r="G426">
        <v>0</v>
      </c>
      <c r="H426" s="2">
        <v>40123</v>
      </c>
      <c r="I426" t="s">
        <v>960</v>
      </c>
      <c r="J426">
        <v>3</v>
      </c>
      <c r="K426" t="e">
        <f>VLOOKUP(Cours_statut[[#This Row],[CodeCours]],Tableau1[[Code de Cours Complet]:[Évaluations]],5,0)</f>
        <v>#N/A</v>
      </c>
      <c r="L426" s="2">
        <v>44140</v>
      </c>
      <c r="M426" t="s">
        <v>3243</v>
      </c>
      <c r="N426" t="s">
        <v>344</v>
      </c>
    </row>
    <row r="427" spans="1:16" hidden="1" x14ac:dyDescent="0.25">
      <c r="A427" t="s">
        <v>3372</v>
      </c>
      <c r="B427" t="s">
        <v>3373</v>
      </c>
      <c r="C427">
        <v>53</v>
      </c>
      <c r="D427">
        <v>1</v>
      </c>
      <c r="E427" t="str">
        <f>_xlfn.CONCAT(Cours_statut[[#This Row],[Code MEQ]],"-",Cours_statut[[#This Row],[Code d''option]],"-0",Cours_statut[[#This Row],[Version du cours]])</f>
        <v>842-INF-03-53-01</v>
      </c>
      <c r="F427">
        <v>0</v>
      </c>
      <c r="G427">
        <v>0</v>
      </c>
      <c r="H427" s="2">
        <v>40128</v>
      </c>
      <c r="I427" t="s">
        <v>960</v>
      </c>
      <c r="J427">
        <v>3</v>
      </c>
      <c r="K427" t="e">
        <f>VLOOKUP(Cours_statut[[#This Row],[CodeCours]],Tableau1[[Code de Cours Complet]:[Évaluations]],5,0)</f>
        <v>#N/A</v>
      </c>
      <c r="L427" s="2">
        <v>44140</v>
      </c>
      <c r="M427" t="s">
        <v>3243</v>
      </c>
      <c r="N427" t="s">
        <v>344</v>
      </c>
    </row>
    <row r="428" spans="1:16" hidden="1" x14ac:dyDescent="0.25">
      <c r="A428" t="s">
        <v>3374</v>
      </c>
      <c r="B428" t="s">
        <v>3375</v>
      </c>
      <c r="C428">
        <v>53</v>
      </c>
      <c r="D428">
        <v>1</v>
      </c>
      <c r="E428" t="str">
        <f>_xlfn.CONCAT(Cours_statut[[#This Row],[Code MEQ]],"-",Cours_statut[[#This Row],[Code d''option]],"-0",Cours_statut[[#This Row],[Version du cours]])</f>
        <v>842-INT-01-53-01</v>
      </c>
      <c r="F428">
        <v>0</v>
      </c>
      <c r="G428">
        <v>0</v>
      </c>
      <c r="H428" s="2">
        <v>40486</v>
      </c>
      <c r="I428" t="s">
        <v>960</v>
      </c>
      <c r="J428">
        <v>3</v>
      </c>
      <c r="K428" t="e">
        <f>VLOOKUP(Cours_statut[[#This Row],[CodeCours]],Tableau1[[Code de Cours Complet]:[Évaluations]],5,0)</f>
        <v>#N/A</v>
      </c>
      <c r="L428" s="2">
        <v>44140</v>
      </c>
      <c r="M428" t="s">
        <v>3243</v>
      </c>
      <c r="N428" t="s">
        <v>344</v>
      </c>
    </row>
    <row r="429" spans="1:16" hidden="1" x14ac:dyDescent="0.25">
      <c r="A429" t="s">
        <v>3376</v>
      </c>
      <c r="B429" t="s">
        <v>3377</v>
      </c>
      <c r="C429">
        <v>53</v>
      </c>
      <c r="D429">
        <v>1</v>
      </c>
      <c r="E429" t="str">
        <f>_xlfn.CONCAT(Cours_statut[[#This Row],[Code MEQ]],"-",Cours_statut[[#This Row],[Code d''option]],"-0",Cours_statut[[#This Row],[Version du cours]])</f>
        <v>842-INT-02-53-01</v>
      </c>
      <c r="F429">
        <v>0</v>
      </c>
      <c r="G429">
        <v>0</v>
      </c>
      <c r="H429" s="2">
        <v>40486</v>
      </c>
      <c r="I429" t="s">
        <v>960</v>
      </c>
      <c r="J429">
        <v>3</v>
      </c>
      <c r="K429" t="e">
        <f>VLOOKUP(Cours_statut[[#This Row],[CodeCours]],Tableau1[[Code de Cours Complet]:[Évaluations]],5,0)</f>
        <v>#N/A</v>
      </c>
      <c r="L429" s="2">
        <v>44140</v>
      </c>
      <c r="M429" t="s">
        <v>3243</v>
      </c>
      <c r="N429" t="s">
        <v>344</v>
      </c>
    </row>
    <row r="430" spans="1:16" hidden="1" x14ac:dyDescent="0.25">
      <c r="A430" t="s">
        <v>3378</v>
      </c>
      <c r="B430" t="s">
        <v>3379</v>
      </c>
      <c r="C430">
        <v>53</v>
      </c>
      <c r="D430">
        <v>1</v>
      </c>
      <c r="E430" t="str">
        <f>_xlfn.CONCAT(Cours_statut[[#This Row],[Code MEQ]],"-",Cours_statut[[#This Row],[Code d''option]],"-0",Cours_statut[[#This Row],[Version du cours]])</f>
        <v>842-INT-03-53-01</v>
      </c>
      <c r="F430">
        <v>0</v>
      </c>
      <c r="G430">
        <v>0</v>
      </c>
      <c r="H430" s="2">
        <v>40486</v>
      </c>
      <c r="I430" t="s">
        <v>960</v>
      </c>
      <c r="J430">
        <v>3</v>
      </c>
      <c r="K430" t="e">
        <f>VLOOKUP(Cours_statut[[#This Row],[CodeCours]],Tableau1[[Code de Cours Complet]:[Évaluations]],5,0)</f>
        <v>#N/A</v>
      </c>
      <c r="L430" s="2">
        <v>44140</v>
      </c>
      <c r="M430" t="s">
        <v>3243</v>
      </c>
      <c r="N430" t="s">
        <v>344</v>
      </c>
    </row>
    <row r="431" spans="1:16" hidden="1" x14ac:dyDescent="0.25">
      <c r="A431" t="s">
        <v>3380</v>
      </c>
      <c r="B431" t="s">
        <v>3381</v>
      </c>
      <c r="C431">
        <v>53</v>
      </c>
      <c r="D431">
        <v>0</v>
      </c>
      <c r="E431" t="str">
        <f>_xlfn.CONCAT(Cours_statut[[#This Row],[Code MEQ]],"-",Cours_statut[[#This Row],[Code d''option]],"-0",Cours_statut[[#This Row],[Version du cours]])</f>
        <v>842-LOT-41-53-00</v>
      </c>
      <c r="F431">
        <v>0</v>
      </c>
      <c r="G431">
        <v>0</v>
      </c>
      <c r="H431" s="2">
        <v>18264</v>
      </c>
      <c r="I431" t="s">
        <v>960</v>
      </c>
      <c r="J431">
        <v>3</v>
      </c>
      <c r="K431" t="e">
        <f>VLOOKUP(Cours_statut[[#This Row],[CodeCours]],Tableau1[[Code de Cours Complet]:[Évaluations]],5,0)</f>
        <v>#N/A</v>
      </c>
      <c r="L431" s="2">
        <v>44140</v>
      </c>
      <c r="M431" t="s">
        <v>3243</v>
      </c>
      <c r="N431" t="s">
        <v>344</v>
      </c>
    </row>
    <row r="432" spans="1:16" hidden="1" x14ac:dyDescent="0.25">
      <c r="A432" t="s">
        <v>3382</v>
      </c>
      <c r="B432" t="s">
        <v>3383</v>
      </c>
      <c r="C432">
        <v>53</v>
      </c>
      <c r="D432">
        <v>0</v>
      </c>
      <c r="E432" t="str">
        <f>_xlfn.CONCAT(Cours_statut[[#This Row],[Code MEQ]],"-",Cours_statut[[#This Row],[Code d''option]],"-0",Cours_statut[[#This Row],[Version du cours]])</f>
        <v>842-LOT-42-53-00</v>
      </c>
      <c r="F432">
        <v>0</v>
      </c>
      <c r="G432">
        <v>0</v>
      </c>
      <c r="H432" s="2">
        <v>18264</v>
      </c>
      <c r="I432" t="s">
        <v>960</v>
      </c>
      <c r="J432">
        <v>3</v>
      </c>
      <c r="K432" t="e">
        <f>VLOOKUP(Cours_statut[[#This Row],[CodeCours]],Tableau1[[Code de Cours Complet]:[Évaluations]],5,0)</f>
        <v>#N/A</v>
      </c>
      <c r="L432" s="2">
        <v>44140</v>
      </c>
      <c r="M432" t="s">
        <v>3243</v>
      </c>
      <c r="N432" t="s">
        <v>344</v>
      </c>
    </row>
    <row r="433" spans="1:14" hidden="1" x14ac:dyDescent="0.25">
      <c r="A433" t="s">
        <v>3384</v>
      </c>
      <c r="B433" t="s">
        <v>3385</v>
      </c>
      <c r="C433">
        <v>53</v>
      </c>
      <c r="D433">
        <v>0</v>
      </c>
      <c r="E433" t="str">
        <f>_xlfn.CONCAT(Cours_statut[[#This Row],[Code MEQ]],"-",Cours_statut[[#This Row],[Code d''option]],"-0",Cours_statut[[#This Row],[Version du cours]])</f>
        <v>842-LOT-43-53-00</v>
      </c>
      <c r="F433">
        <v>0</v>
      </c>
      <c r="G433">
        <v>0</v>
      </c>
      <c r="H433" s="2">
        <v>18264</v>
      </c>
      <c r="I433" t="s">
        <v>960</v>
      </c>
      <c r="J433">
        <v>3</v>
      </c>
      <c r="K433" t="e">
        <f>VLOOKUP(Cours_statut[[#This Row],[CodeCours]],Tableau1[[Code de Cours Complet]:[Évaluations]],5,0)</f>
        <v>#N/A</v>
      </c>
      <c r="L433" s="2">
        <v>44140</v>
      </c>
      <c r="M433" t="s">
        <v>3243</v>
      </c>
      <c r="N433" t="s">
        <v>344</v>
      </c>
    </row>
    <row r="434" spans="1:14" hidden="1" x14ac:dyDescent="0.25">
      <c r="A434" t="s">
        <v>3386</v>
      </c>
      <c r="B434" t="s">
        <v>3387</v>
      </c>
      <c r="C434">
        <v>53</v>
      </c>
      <c r="D434">
        <v>1</v>
      </c>
      <c r="E434" t="str">
        <f>_xlfn.CONCAT(Cours_statut[[#This Row],[Code MEQ]],"-",Cours_statut[[#This Row],[Code d''option]],"-0",Cours_statut[[#This Row],[Version du cours]])</f>
        <v>842-LOT-50-53-01</v>
      </c>
      <c r="F434">
        <v>0</v>
      </c>
      <c r="G434">
        <v>0</v>
      </c>
      <c r="H434" s="2">
        <v>38895</v>
      </c>
      <c r="I434" t="s">
        <v>960</v>
      </c>
      <c r="J434">
        <v>3</v>
      </c>
      <c r="K434" t="e">
        <f>VLOOKUP(Cours_statut[[#This Row],[CodeCours]],Tableau1[[Code de Cours Complet]:[Évaluations]],5,0)</f>
        <v>#N/A</v>
      </c>
      <c r="L434" s="2">
        <v>44140</v>
      </c>
      <c r="M434" t="s">
        <v>3243</v>
      </c>
      <c r="N434" t="s">
        <v>344</v>
      </c>
    </row>
    <row r="435" spans="1:14" hidden="1" x14ac:dyDescent="0.25">
      <c r="A435" t="s">
        <v>3388</v>
      </c>
      <c r="B435" t="s">
        <v>3389</v>
      </c>
      <c r="C435">
        <v>53</v>
      </c>
      <c r="D435">
        <v>1</v>
      </c>
      <c r="E435" t="str">
        <f>_xlfn.CONCAT(Cours_statut[[#This Row],[Code MEQ]],"-",Cours_statut[[#This Row],[Code d''option]],"-0",Cours_statut[[#This Row],[Version du cours]])</f>
        <v>842-LOT-51-53-01</v>
      </c>
      <c r="F435">
        <v>0</v>
      </c>
      <c r="G435">
        <v>0</v>
      </c>
      <c r="H435" s="2">
        <v>38895</v>
      </c>
      <c r="I435" t="s">
        <v>960</v>
      </c>
      <c r="J435">
        <v>3</v>
      </c>
      <c r="K435" t="e">
        <f>VLOOKUP(Cours_statut[[#This Row],[CodeCours]],Tableau1[[Code de Cours Complet]:[Évaluations]],5,0)</f>
        <v>#N/A</v>
      </c>
      <c r="L435" s="2">
        <v>44140</v>
      </c>
      <c r="M435" t="s">
        <v>3243</v>
      </c>
      <c r="N435" t="s">
        <v>344</v>
      </c>
    </row>
    <row r="436" spans="1:14" hidden="1" x14ac:dyDescent="0.25">
      <c r="A436" t="s">
        <v>3392</v>
      </c>
      <c r="B436" t="s">
        <v>3393</v>
      </c>
      <c r="C436">
        <v>53</v>
      </c>
      <c r="D436">
        <v>1</v>
      </c>
      <c r="E436" t="str">
        <f>_xlfn.CONCAT(Cours_statut[[#This Row],[Code MEQ]],"-",Cours_statut[[#This Row],[Code d''option]],"-0",Cours_statut[[#This Row],[Version du cours]])</f>
        <v>842-LOT-53-53-01</v>
      </c>
      <c r="F436">
        <v>0</v>
      </c>
      <c r="G436">
        <v>0</v>
      </c>
      <c r="H436" s="2">
        <v>38895</v>
      </c>
      <c r="I436" t="s">
        <v>960</v>
      </c>
      <c r="J436">
        <v>3</v>
      </c>
      <c r="K436" t="e">
        <f>VLOOKUP(Cours_statut[[#This Row],[CodeCours]],Tableau1[[Code de Cours Complet]:[Évaluations]],5,0)</f>
        <v>#N/A</v>
      </c>
      <c r="L436" s="2">
        <v>44140</v>
      </c>
      <c r="M436" t="s">
        <v>3243</v>
      </c>
      <c r="N436" t="s">
        <v>344</v>
      </c>
    </row>
    <row r="437" spans="1:14" hidden="1" x14ac:dyDescent="0.25">
      <c r="A437" t="s">
        <v>3394</v>
      </c>
      <c r="B437" t="s">
        <v>3395</v>
      </c>
      <c r="C437">
        <v>53</v>
      </c>
      <c r="D437">
        <v>1</v>
      </c>
      <c r="E437" t="str">
        <f>_xlfn.CONCAT(Cours_statut[[#This Row],[Code MEQ]],"-",Cours_statut[[#This Row],[Code d''option]],"-0",Cours_statut[[#This Row],[Version du cours]])</f>
        <v>842-LOT-61-53-01</v>
      </c>
      <c r="F437">
        <v>0</v>
      </c>
      <c r="G437">
        <v>0</v>
      </c>
      <c r="H437" s="2">
        <v>38895</v>
      </c>
      <c r="I437" t="s">
        <v>960</v>
      </c>
      <c r="J437">
        <v>3</v>
      </c>
      <c r="K437" t="e">
        <f>VLOOKUP(Cours_statut[[#This Row],[CodeCours]],Tableau1[[Code de Cours Complet]:[Évaluations]],5,0)</f>
        <v>#N/A</v>
      </c>
      <c r="L437" s="2">
        <v>44140</v>
      </c>
      <c r="M437" t="s">
        <v>3243</v>
      </c>
      <c r="N437" t="s">
        <v>344</v>
      </c>
    </row>
    <row r="438" spans="1:14" hidden="1" x14ac:dyDescent="0.25">
      <c r="A438" t="s">
        <v>958</v>
      </c>
      <c r="B438" t="s">
        <v>969</v>
      </c>
      <c r="C438">
        <v>60</v>
      </c>
      <c r="D438">
        <v>1</v>
      </c>
      <c r="E438" t="str">
        <f>_xlfn.CONCAT(Cours_statut[[#This Row],[Code MEQ]],"-",Cours_statut[[#This Row],[Code d''option]],"-0",Cours_statut[[#This Row],[Version du cours]])</f>
        <v>101-901-RE-60-01</v>
      </c>
      <c r="F438">
        <v>4</v>
      </c>
      <c r="G438">
        <v>1</v>
      </c>
      <c r="H438" s="2">
        <v>43297</v>
      </c>
      <c r="I438" t="s">
        <v>960</v>
      </c>
      <c r="J438">
        <v>3</v>
      </c>
      <c r="K438" t="e">
        <f>VLOOKUP(Cours_statut[[#This Row],[CodeCours]],Tableau1[[Code de Cours Complet]:[Évaluations]],5,0)</f>
        <v>#N/A</v>
      </c>
      <c r="L438" s="2">
        <v>44083</v>
      </c>
      <c r="M438" t="s">
        <v>970</v>
      </c>
      <c r="N438" t="s">
        <v>344</v>
      </c>
    </row>
    <row r="439" spans="1:14" hidden="1" x14ac:dyDescent="0.25">
      <c r="A439" t="s">
        <v>2209</v>
      </c>
      <c r="B439" t="s">
        <v>2212</v>
      </c>
      <c r="C439">
        <v>80</v>
      </c>
      <c r="D439">
        <v>1</v>
      </c>
      <c r="E439" t="str">
        <f>_xlfn.CONCAT(Cours_statut[[#This Row],[Code MEQ]],"-",Cours_statut[[#This Row],[Code d''option]],"-0",Cours_statut[[#This Row],[Version du cours]])</f>
        <v>410-103-FD-80-01</v>
      </c>
      <c r="F439">
        <v>3</v>
      </c>
      <c r="G439">
        <v>1</v>
      </c>
      <c r="H439" s="2">
        <v>38296</v>
      </c>
      <c r="I439" t="s">
        <v>960</v>
      </c>
      <c r="J439">
        <v>3</v>
      </c>
      <c r="K439" t="e">
        <f>VLOOKUP(Cours_statut[[#This Row],[CodeCours]],Tableau1[[Code de Cours Complet]:[Évaluations]],5,0)</f>
        <v>#N/A</v>
      </c>
      <c r="L439" s="2">
        <v>44039</v>
      </c>
      <c r="M439" t="s">
        <v>1883</v>
      </c>
      <c r="N439" t="s">
        <v>344</v>
      </c>
    </row>
    <row r="440" spans="1:14" hidden="1" x14ac:dyDescent="0.25">
      <c r="A440" t="s">
        <v>2898</v>
      </c>
      <c r="B440" t="s">
        <v>2900</v>
      </c>
      <c r="C440">
        <v>60</v>
      </c>
      <c r="D440">
        <v>2</v>
      </c>
      <c r="E440" t="str">
        <f>_xlfn.CONCAT(Cours_statut[[#This Row],[Code MEQ]],"-",Cours_statut[[#This Row],[Code d''option]],"-0",Cours_statut[[#This Row],[Version du cours]])</f>
        <v>601-FPA-FD-60-02</v>
      </c>
      <c r="F440">
        <v>5</v>
      </c>
      <c r="G440">
        <v>2</v>
      </c>
      <c r="H440" s="2">
        <v>41236</v>
      </c>
      <c r="I440" t="s">
        <v>960</v>
      </c>
      <c r="J440">
        <v>3</v>
      </c>
      <c r="K440" t="e">
        <f>VLOOKUP(Cours_statut[[#This Row],[CodeCours]],Tableau1[[Code de Cours Complet]:[Évaluations]],5,0)</f>
        <v>#N/A</v>
      </c>
      <c r="L440" s="2">
        <v>44013</v>
      </c>
      <c r="M440" t="s">
        <v>2901</v>
      </c>
      <c r="N440" t="s">
        <v>344</v>
      </c>
    </row>
    <row r="441" spans="1:14" hidden="1" x14ac:dyDescent="0.25">
      <c r="A441" t="s">
        <v>1358</v>
      </c>
      <c r="B441" t="s">
        <v>1369</v>
      </c>
      <c r="C441">
        <v>70</v>
      </c>
      <c r="D441">
        <v>2</v>
      </c>
      <c r="E441" t="str">
        <f>_xlfn.CONCAT(Cours_statut[[#This Row],[Code MEQ]],"-",Cours_statut[[#This Row],[Code d''option]],"-0",Cours_statut[[#This Row],[Version du cours]])</f>
        <v>201-NYB-05-70-02</v>
      </c>
      <c r="F441">
        <v>4</v>
      </c>
      <c r="G441">
        <v>1</v>
      </c>
      <c r="H441" s="2">
        <v>41089</v>
      </c>
      <c r="I441" t="s">
        <v>960</v>
      </c>
      <c r="J441">
        <v>3</v>
      </c>
      <c r="K441" t="e">
        <f>VLOOKUP(Cours_statut[[#This Row],[CodeCours]],Tableau1[[Code de Cours Complet]:[Évaluations]],5,0)</f>
        <v>#N/A</v>
      </c>
      <c r="L441" s="2">
        <v>43998</v>
      </c>
      <c r="M441" t="s">
        <v>1370</v>
      </c>
      <c r="N441" t="s">
        <v>344</v>
      </c>
    </row>
    <row r="442" spans="1:14" hidden="1" x14ac:dyDescent="0.25">
      <c r="A442" t="s">
        <v>1358</v>
      </c>
      <c r="B442" t="s">
        <v>1375</v>
      </c>
      <c r="C442">
        <v>74</v>
      </c>
      <c r="D442">
        <v>2</v>
      </c>
      <c r="E442" t="str">
        <f>_xlfn.CONCAT(Cours_statut[[#This Row],[Code MEQ]],"-",Cours_statut[[#This Row],[Code d''option]],"-0",Cours_statut[[#This Row],[Version du cours]])</f>
        <v>201-NYB-05-74-02</v>
      </c>
      <c r="F442">
        <v>4</v>
      </c>
      <c r="G442">
        <v>1</v>
      </c>
      <c r="H442" s="2">
        <v>41089</v>
      </c>
      <c r="I442" t="s">
        <v>960</v>
      </c>
      <c r="J442">
        <v>3</v>
      </c>
      <c r="K442" t="e">
        <f>VLOOKUP(Cours_statut[[#This Row],[CodeCours]],Tableau1[[Code de Cours Complet]:[Évaluations]],5,0)</f>
        <v>#N/A</v>
      </c>
      <c r="L442" s="2">
        <v>43998</v>
      </c>
      <c r="M442" t="s">
        <v>1376</v>
      </c>
      <c r="N442" t="s">
        <v>344</v>
      </c>
    </row>
    <row r="443" spans="1:14" hidden="1" x14ac:dyDescent="0.25">
      <c r="A443" t="s">
        <v>2909</v>
      </c>
      <c r="B443" t="s">
        <v>2911</v>
      </c>
      <c r="C443">
        <v>60</v>
      </c>
      <c r="D443">
        <v>2</v>
      </c>
      <c r="E443" t="str">
        <f>_xlfn.CONCAT(Cours_statut[[#This Row],[Code MEQ]],"-",Cours_statut[[#This Row],[Code d''option]],"-0",Cours_statut[[#This Row],[Version du cours]])</f>
        <v>601-FPC-FD-60-02</v>
      </c>
      <c r="F443">
        <v>5</v>
      </c>
      <c r="G443">
        <v>2</v>
      </c>
      <c r="H443" s="2">
        <v>41389</v>
      </c>
      <c r="I443" t="s">
        <v>960</v>
      </c>
      <c r="J443">
        <v>3</v>
      </c>
      <c r="K443" t="e">
        <f>VLOOKUP(Cours_statut[[#This Row],[CodeCours]],Tableau1[[Code de Cours Complet]:[Évaluations]],5,0)</f>
        <v>#N/A</v>
      </c>
      <c r="L443" s="2">
        <v>43972</v>
      </c>
      <c r="M443" t="s">
        <v>2325</v>
      </c>
      <c r="N443" t="s">
        <v>344</v>
      </c>
    </row>
    <row r="444" spans="1:14" hidden="1" x14ac:dyDescent="0.25">
      <c r="A444" t="s">
        <v>2904</v>
      </c>
      <c r="B444" t="s">
        <v>2906</v>
      </c>
      <c r="C444">
        <v>60</v>
      </c>
      <c r="D444">
        <v>2</v>
      </c>
      <c r="E444" t="str">
        <f>_xlfn.CONCAT(Cours_statut[[#This Row],[Code MEQ]],"-",Cours_statut[[#This Row],[Code d''option]],"-0",Cours_statut[[#This Row],[Version du cours]])</f>
        <v>601-FPB-FD-60-02</v>
      </c>
      <c r="F444">
        <v>5</v>
      </c>
      <c r="G444">
        <v>2</v>
      </c>
      <c r="H444" s="2">
        <v>41317</v>
      </c>
      <c r="I444" t="s">
        <v>960</v>
      </c>
      <c r="J444">
        <v>3</v>
      </c>
      <c r="K444" t="e">
        <f>VLOOKUP(Cours_statut[[#This Row],[CodeCours]],Tableau1[[Code de Cours Complet]:[Évaluations]],5,0)</f>
        <v>#N/A</v>
      </c>
      <c r="L444" s="2">
        <v>43965</v>
      </c>
      <c r="M444" t="s">
        <v>1003</v>
      </c>
      <c r="N444" t="s">
        <v>344</v>
      </c>
    </row>
    <row r="445" spans="1:14" hidden="1" x14ac:dyDescent="0.25">
      <c r="A445" t="s">
        <v>1942</v>
      </c>
      <c r="B445" t="s">
        <v>1955</v>
      </c>
      <c r="C445">
        <v>65</v>
      </c>
      <c r="D445">
        <v>2</v>
      </c>
      <c r="E445" t="str">
        <f>_xlfn.CONCAT(Cours_statut[[#This Row],[Code MEQ]],"-",Cours_statut[[#This Row],[Code d''option]],"-0",Cours_statut[[#This Row],[Version du cours]])</f>
        <v>360-300-RE-65-02</v>
      </c>
      <c r="F445">
        <v>4</v>
      </c>
      <c r="G445">
        <v>1</v>
      </c>
      <c r="H445" s="2">
        <v>42376</v>
      </c>
      <c r="I445" t="s">
        <v>960</v>
      </c>
      <c r="J445">
        <v>3</v>
      </c>
      <c r="K445" t="e">
        <f>VLOOKUP(Cours_statut[[#This Row],[CodeCours]],Tableau1[[Code de Cours Complet]:[Évaluations]],5,0)</f>
        <v>#N/A</v>
      </c>
      <c r="L445" s="2">
        <v>43937</v>
      </c>
      <c r="M445" t="s">
        <v>1956</v>
      </c>
      <c r="N445" t="s">
        <v>344</v>
      </c>
    </row>
    <row r="446" spans="1:14" hidden="1" x14ac:dyDescent="0.25">
      <c r="A446" t="s">
        <v>2742</v>
      </c>
      <c r="B446" t="s">
        <v>2757</v>
      </c>
      <c r="C446">
        <v>65</v>
      </c>
      <c r="D446">
        <v>2</v>
      </c>
      <c r="E446" t="str">
        <f>_xlfn.CONCAT(Cours_statut[[#This Row],[Code MEQ]],"-",Cours_statut[[#This Row],[Code d''option]],"-0",Cours_statut[[#This Row],[Version du cours]])</f>
        <v>504-FPH-03-65-02</v>
      </c>
      <c r="F446">
        <v>4</v>
      </c>
      <c r="G446">
        <v>1</v>
      </c>
      <c r="H446" s="2">
        <v>41823</v>
      </c>
      <c r="I446" t="s">
        <v>960</v>
      </c>
      <c r="J446">
        <v>3</v>
      </c>
      <c r="K446" t="e">
        <f>VLOOKUP(Cours_statut[[#This Row],[CodeCours]],Tableau1[[Code de Cours Complet]:[Évaluations]],5,0)</f>
        <v>#N/A</v>
      </c>
      <c r="L446" s="2">
        <v>43880</v>
      </c>
      <c r="M446" t="s">
        <v>2758</v>
      </c>
      <c r="N446" t="s">
        <v>344</v>
      </c>
    </row>
    <row r="447" spans="1:14" hidden="1" x14ac:dyDescent="0.25">
      <c r="A447" t="s">
        <v>2512</v>
      </c>
      <c r="B447" t="s">
        <v>2513</v>
      </c>
      <c r="C447">
        <v>10</v>
      </c>
      <c r="D447">
        <v>1</v>
      </c>
      <c r="E447" t="str">
        <f>_xlfn.CONCAT(Cours_statut[[#This Row],[Code MEQ]],"-",Cours_statut[[#This Row],[Code d''option]],"-0",Cours_statut[[#This Row],[Version du cours]])</f>
        <v>410-623-FD-10-01</v>
      </c>
      <c r="F447">
        <v>5</v>
      </c>
      <c r="G447">
        <v>1</v>
      </c>
      <c r="H447" s="2">
        <v>40744</v>
      </c>
      <c r="I447" t="s">
        <v>960</v>
      </c>
      <c r="J447">
        <v>3</v>
      </c>
      <c r="K447" t="e">
        <f>VLOOKUP(Cours_statut[[#This Row],[CodeCours]],Tableau1[[Code de Cours Complet]:[Évaluations]],5,0)</f>
        <v>#N/A</v>
      </c>
      <c r="L447" s="2">
        <v>43859</v>
      </c>
      <c r="M447" t="s">
        <v>2514</v>
      </c>
      <c r="N447" t="s">
        <v>344</v>
      </c>
    </row>
    <row r="448" spans="1:14" hidden="1" x14ac:dyDescent="0.25">
      <c r="A448" t="s">
        <v>3784</v>
      </c>
      <c r="B448" t="s">
        <v>3786</v>
      </c>
      <c r="C448">
        <v>13</v>
      </c>
      <c r="D448">
        <v>1</v>
      </c>
      <c r="E448" t="str">
        <f>_xlfn.CONCAT(Cours_statut[[#This Row],[Code MEQ]],"-",Cours_statut[[#This Row],[Code d''option]],"-0",Cours_statut[[#This Row],[Version du cours]])</f>
        <v>990-410-12-13-01</v>
      </c>
      <c r="F448">
        <v>0</v>
      </c>
      <c r="G448">
        <v>1</v>
      </c>
      <c r="H448" s="2">
        <v>37337</v>
      </c>
      <c r="I448" t="s">
        <v>960</v>
      </c>
      <c r="J448">
        <v>3</v>
      </c>
      <c r="K448" t="e">
        <f>VLOOKUP(Cours_statut[[#This Row],[CodeCours]],Tableau1[[Code de Cours Complet]:[Évaluations]],5,0)</f>
        <v>#N/A</v>
      </c>
      <c r="L448" s="2">
        <v>43853</v>
      </c>
      <c r="M448" t="s">
        <v>3787</v>
      </c>
      <c r="N448" t="s">
        <v>344</v>
      </c>
    </row>
    <row r="449" spans="1:14" hidden="1" x14ac:dyDescent="0.25">
      <c r="A449" t="s">
        <v>1517</v>
      </c>
      <c r="B449" t="s">
        <v>1524</v>
      </c>
      <c r="C449">
        <v>60</v>
      </c>
      <c r="D449">
        <v>3</v>
      </c>
      <c r="E449" t="str">
        <f>_xlfn.CONCAT(Cours_statut[[#This Row],[Code MEQ]],"-",Cours_statut[[#This Row],[Code d''option]],"-0",Cours_statut[[#This Row],[Version du cours]])</f>
        <v>320-103-FD-60-03</v>
      </c>
      <c r="F449">
        <v>4</v>
      </c>
      <c r="G449">
        <v>1</v>
      </c>
      <c r="H449" s="2">
        <v>42765</v>
      </c>
      <c r="I449" t="s">
        <v>960</v>
      </c>
      <c r="J449">
        <v>3</v>
      </c>
      <c r="K449" t="e">
        <f>VLOOKUP(Cours_statut[[#This Row],[CodeCours]],Tableau1[[Code de Cours Complet]:[Évaluations]],5,0)</f>
        <v>#N/A</v>
      </c>
      <c r="L449" s="2">
        <v>43850</v>
      </c>
      <c r="M449" t="s">
        <v>1525</v>
      </c>
      <c r="N449" t="s">
        <v>344</v>
      </c>
    </row>
    <row r="450" spans="1:14" hidden="1" x14ac:dyDescent="0.25">
      <c r="A450" t="s">
        <v>958</v>
      </c>
      <c r="B450" t="s">
        <v>967</v>
      </c>
      <c r="C450">
        <v>15</v>
      </c>
      <c r="D450">
        <v>3</v>
      </c>
      <c r="E450" t="str">
        <f>_xlfn.CONCAT(Cours_statut[[#This Row],[Code MEQ]],"-",Cours_statut[[#This Row],[Code d''option]],"-0",Cours_statut[[#This Row],[Version du cours]])</f>
        <v>101-901-RE-15-03</v>
      </c>
      <c r="F450">
        <v>4</v>
      </c>
      <c r="G450">
        <v>1</v>
      </c>
      <c r="H450" s="2">
        <v>41417</v>
      </c>
      <c r="I450" t="s">
        <v>960</v>
      </c>
      <c r="J450">
        <v>3</v>
      </c>
      <c r="K450" t="e">
        <f>VLOOKUP(Cours_statut[[#This Row],[CodeCours]],Tableau1[[Code de Cours Complet]:[Évaluations]],5,0)</f>
        <v>#N/A</v>
      </c>
      <c r="L450" s="2">
        <v>43797</v>
      </c>
      <c r="M450" t="s">
        <v>968</v>
      </c>
      <c r="N450" t="s">
        <v>344</v>
      </c>
    </row>
    <row r="451" spans="1:14" hidden="1" x14ac:dyDescent="0.25">
      <c r="A451" t="s">
        <v>2197</v>
      </c>
      <c r="B451" t="s">
        <v>2199</v>
      </c>
      <c r="C451">
        <v>15</v>
      </c>
      <c r="D451">
        <v>2</v>
      </c>
      <c r="E451" t="str">
        <f>_xlfn.CONCAT(Cours_statut[[#This Row],[Code MEQ]],"-",Cours_statut[[#This Row],[Code d''option]],"-0",Cours_statut[[#This Row],[Version du cours]])</f>
        <v>410-014-FD-15-02</v>
      </c>
      <c r="F451">
        <v>5</v>
      </c>
      <c r="G451">
        <v>1</v>
      </c>
      <c r="H451" s="2">
        <v>42248</v>
      </c>
      <c r="I451" t="s">
        <v>960</v>
      </c>
      <c r="J451">
        <v>3</v>
      </c>
      <c r="K451" t="e">
        <f>VLOOKUP(Cours_statut[[#This Row],[CodeCours]],Tableau1[[Code de Cours Complet]:[Évaluations]],5,0)</f>
        <v>#N/A</v>
      </c>
      <c r="L451" s="2">
        <v>43790</v>
      </c>
      <c r="M451" t="s">
        <v>968</v>
      </c>
      <c r="N451" t="s">
        <v>344</v>
      </c>
    </row>
    <row r="452" spans="1:14" hidden="1" x14ac:dyDescent="0.25">
      <c r="A452" t="s">
        <v>2075</v>
      </c>
      <c r="B452" t="s">
        <v>2077</v>
      </c>
      <c r="C452">
        <v>10</v>
      </c>
      <c r="D452">
        <v>2</v>
      </c>
      <c r="E452" t="str">
        <f>_xlfn.CONCAT(Cours_statut[[#This Row],[Code MEQ]],"-",Cours_statut[[#This Row],[Code d''option]],"-0",Cours_statut[[#This Row],[Version du cours]])</f>
        <v>387-303-FD-10-02</v>
      </c>
      <c r="F452">
        <v>4</v>
      </c>
      <c r="G452">
        <v>1</v>
      </c>
      <c r="H452" s="2">
        <v>41206</v>
      </c>
      <c r="I452" t="s">
        <v>960</v>
      </c>
      <c r="J452">
        <v>3</v>
      </c>
      <c r="K452" t="e">
        <f>VLOOKUP(Cours_statut[[#This Row],[CodeCours]],Tableau1[[Code de Cours Complet]:[Évaluations]],5,0)</f>
        <v>#N/A</v>
      </c>
      <c r="L452" s="2">
        <v>43789</v>
      </c>
      <c r="M452" t="s">
        <v>2016</v>
      </c>
      <c r="N452" t="s">
        <v>344</v>
      </c>
    </row>
    <row r="453" spans="1:14" hidden="1" x14ac:dyDescent="0.25">
      <c r="A453" t="s">
        <v>2821</v>
      </c>
      <c r="B453" t="s">
        <v>2823</v>
      </c>
      <c r="C453">
        <v>60</v>
      </c>
      <c r="D453">
        <v>2</v>
      </c>
      <c r="E453" t="str">
        <f>_xlfn.CONCAT(Cours_statut[[#This Row],[Code MEQ]],"-",Cours_statut[[#This Row],[Code d''option]],"-0",Cours_statut[[#This Row],[Version du cours]])</f>
        <v>601-102-MQ-60-02</v>
      </c>
      <c r="F453">
        <v>4</v>
      </c>
      <c r="G453">
        <v>1</v>
      </c>
      <c r="H453" s="2">
        <v>42062</v>
      </c>
      <c r="I453" t="s">
        <v>960</v>
      </c>
      <c r="J453">
        <v>3</v>
      </c>
      <c r="K453" t="e">
        <f>VLOOKUP(Cours_statut[[#This Row],[CodeCours]],Tableau1[[Code de Cours Complet]:[Évaluations]],5,0)</f>
        <v>#N/A</v>
      </c>
      <c r="L453" s="2">
        <v>43787</v>
      </c>
      <c r="M453" t="s">
        <v>1003</v>
      </c>
      <c r="N453" t="s">
        <v>344</v>
      </c>
    </row>
    <row r="454" spans="1:14" hidden="1" x14ac:dyDescent="0.25">
      <c r="A454" t="s">
        <v>2821</v>
      </c>
      <c r="B454" t="s">
        <v>2828</v>
      </c>
      <c r="C454">
        <v>64</v>
      </c>
      <c r="D454">
        <v>2</v>
      </c>
      <c r="E454" t="str">
        <f>_xlfn.CONCAT(Cours_statut[[#This Row],[Code MEQ]],"-",Cours_statut[[#This Row],[Code d''option]],"-0",Cours_statut[[#This Row],[Version du cours]])</f>
        <v>601-102-MQ-64-02</v>
      </c>
      <c r="F454">
        <v>4</v>
      </c>
      <c r="G454">
        <v>1</v>
      </c>
      <c r="H454" s="2">
        <v>42062</v>
      </c>
      <c r="I454" t="s">
        <v>960</v>
      </c>
      <c r="J454">
        <v>3</v>
      </c>
      <c r="K454" t="e">
        <f>VLOOKUP(Cours_statut[[#This Row],[CodeCours]],Tableau1[[Code de Cours Complet]:[Évaluations]],5,0)</f>
        <v>#N/A</v>
      </c>
      <c r="L454" s="2">
        <v>43787</v>
      </c>
      <c r="M454" t="s">
        <v>1003</v>
      </c>
      <c r="N454" t="s">
        <v>344</v>
      </c>
    </row>
    <row r="455" spans="1:14" hidden="1" x14ac:dyDescent="0.25">
      <c r="A455" t="s">
        <v>2057</v>
      </c>
      <c r="B455" t="s">
        <v>2060</v>
      </c>
      <c r="C455">
        <v>10</v>
      </c>
      <c r="D455">
        <v>2</v>
      </c>
      <c r="E455" t="str">
        <f>_xlfn.CONCAT(Cours_statut[[#This Row],[Code MEQ]],"-",Cours_statut[[#This Row],[Code d''option]],"-0",Cours_statut[[#This Row],[Version du cours]])</f>
        <v>385-FPF-03-10-02</v>
      </c>
      <c r="F455">
        <v>5</v>
      </c>
      <c r="G455">
        <v>1</v>
      </c>
      <c r="H455" s="2">
        <v>37097</v>
      </c>
      <c r="I455" t="s">
        <v>960</v>
      </c>
      <c r="J455">
        <v>3</v>
      </c>
      <c r="K455" t="e">
        <f>VLOOKUP(Cours_statut[[#This Row],[CodeCours]],Tableau1[[Code de Cours Complet]:[Évaluations]],5,0)</f>
        <v>#N/A</v>
      </c>
      <c r="L455" s="2">
        <v>43781</v>
      </c>
      <c r="M455" t="s">
        <v>2016</v>
      </c>
      <c r="N455" t="s">
        <v>344</v>
      </c>
    </row>
    <row r="456" spans="1:14" hidden="1" x14ac:dyDescent="0.25">
      <c r="A456" t="s">
        <v>2799</v>
      </c>
      <c r="B456" t="s">
        <v>2800</v>
      </c>
      <c r="C456">
        <v>60</v>
      </c>
      <c r="D456">
        <v>1</v>
      </c>
      <c r="E456" t="str">
        <f>_xlfn.CONCAT(Cours_statut[[#This Row],[Code MEQ]],"-",Cours_statut[[#This Row],[Code d''option]],"-0",Cours_statut[[#This Row],[Version du cours]])</f>
        <v>601-101-MQ-60-01</v>
      </c>
      <c r="F456">
        <v>4</v>
      </c>
      <c r="G456">
        <v>1</v>
      </c>
      <c r="H456" s="2">
        <v>40779</v>
      </c>
      <c r="I456" t="s">
        <v>960</v>
      </c>
      <c r="J456">
        <v>3</v>
      </c>
      <c r="K456" t="e">
        <f>VLOOKUP(Cours_statut[[#This Row],[CodeCours]],Tableau1[[Code de Cours Complet]:[Évaluations]],5,0)</f>
        <v>#N/A</v>
      </c>
      <c r="L456" s="2">
        <v>43774</v>
      </c>
      <c r="M456" t="s">
        <v>2445</v>
      </c>
      <c r="N456" t="s">
        <v>344</v>
      </c>
    </row>
    <row r="457" spans="1:14" hidden="1" x14ac:dyDescent="0.25">
      <c r="A457" t="s">
        <v>2799</v>
      </c>
      <c r="B457" t="s">
        <v>2805</v>
      </c>
      <c r="C457">
        <v>64</v>
      </c>
      <c r="D457">
        <v>1</v>
      </c>
      <c r="E457" t="str">
        <f>_xlfn.CONCAT(Cours_statut[[#This Row],[Code MEQ]],"-",Cours_statut[[#This Row],[Code d''option]],"-0",Cours_statut[[#This Row],[Version du cours]])</f>
        <v>601-101-MQ-64-01</v>
      </c>
      <c r="F457">
        <v>4</v>
      </c>
      <c r="G457">
        <v>1</v>
      </c>
      <c r="H457" s="2">
        <v>40798</v>
      </c>
      <c r="I457" t="s">
        <v>960</v>
      </c>
      <c r="J457">
        <v>3</v>
      </c>
      <c r="K457" t="e">
        <f>VLOOKUP(Cours_statut[[#This Row],[CodeCours]],Tableau1[[Code de Cours Complet]:[Évaluations]],5,0)</f>
        <v>#N/A</v>
      </c>
      <c r="L457" s="2">
        <v>43774</v>
      </c>
      <c r="M457" t="s">
        <v>2806</v>
      </c>
      <c r="N457" t="s">
        <v>344</v>
      </c>
    </row>
    <row r="458" spans="1:14" hidden="1" x14ac:dyDescent="0.25">
      <c r="A458" t="s">
        <v>2982</v>
      </c>
      <c r="B458" t="s">
        <v>2984</v>
      </c>
      <c r="C458">
        <v>64</v>
      </c>
      <c r="D458">
        <v>1</v>
      </c>
      <c r="E458" t="str">
        <f>_xlfn.CONCAT(Cours_statut[[#This Row],[Code MEQ]],"-",Cours_statut[[#This Row],[Code d''option]],"-0",Cours_statut[[#This Row],[Version du cours]])</f>
        <v>604-002-FD-64-01</v>
      </c>
      <c r="F458">
        <v>4</v>
      </c>
      <c r="G458">
        <v>2</v>
      </c>
      <c r="H458" s="2">
        <v>43686</v>
      </c>
      <c r="I458" t="s">
        <v>960</v>
      </c>
      <c r="J458">
        <v>3</v>
      </c>
      <c r="K458" t="e">
        <f>VLOOKUP(Cours_statut[[#This Row],[CodeCours]],Tableau1[[Code de Cours Complet]:[Évaluations]],5,0)</f>
        <v>#N/A</v>
      </c>
      <c r="L458" s="2">
        <v>43756</v>
      </c>
      <c r="M458" t="s">
        <v>2985</v>
      </c>
      <c r="N458" t="s">
        <v>344</v>
      </c>
    </row>
    <row r="459" spans="1:14" hidden="1" x14ac:dyDescent="0.25">
      <c r="A459" t="s">
        <v>2013</v>
      </c>
      <c r="B459" t="s">
        <v>2015</v>
      </c>
      <c r="C459">
        <v>10</v>
      </c>
      <c r="D459">
        <v>2</v>
      </c>
      <c r="E459" t="str">
        <f>_xlfn.CONCAT(Cours_statut[[#This Row],[Code MEQ]],"-",Cours_statut[[#This Row],[Code d''option]],"-0",Cours_statut[[#This Row],[Version du cours]])</f>
        <v>383-920-RE-10-02</v>
      </c>
      <c r="F459">
        <v>3</v>
      </c>
      <c r="G459">
        <v>1</v>
      </c>
      <c r="H459" s="2">
        <v>39877</v>
      </c>
      <c r="I459" t="s">
        <v>960</v>
      </c>
      <c r="J459">
        <v>3</v>
      </c>
      <c r="K459" t="e">
        <f>VLOOKUP(Cours_statut[[#This Row],[CodeCours]],Tableau1[[Code de Cours Complet]:[Évaluations]],5,0)</f>
        <v>#N/A</v>
      </c>
      <c r="L459" s="2">
        <v>43739</v>
      </c>
      <c r="M459" t="s">
        <v>2016</v>
      </c>
      <c r="N459" t="s">
        <v>344</v>
      </c>
    </row>
    <row r="460" spans="1:14" hidden="1" x14ac:dyDescent="0.25">
      <c r="A460" t="s">
        <v>2232</v>
      </c>
      <c r="B460" t="s">
        <v>2235</v>
      </c>
      <c r="C460">
        <v>60</v>
      </c>
      <c r="D460">
        <v>1</v>
      </c>
      <c r="E460" t="str">
        <f>_xlfn.CONCAT(Cours_statut[[#This Row],[Code MEQ]],"-",Cours_statut[[#This Row],[Code d''option]],"-0",Cours_statut[[#This Row],[Version du cours]])</f>
        <v>410-123-FD-60-01</v>
      </c>
      <c r="F460">
        <v>4</v>
      </c>
      <c r="G460">
        <v>1</v>
      </c>
      <c r="H460" s="2">
        <v>43605</v>
      </c>
      <c r="I460" t="s">
        <v>960</v>
      </c>
      <c r="J460">
        <v>3</v>
      </c>
      <c r="K460" t="e">
        <f>VLOOKUP(Cours_statut[[#This Row],[CodeCours]],Tableau1[[Code de Cours Complet]:[Évaluations]],5,0)</f>
        <v>#N/A</v>
      </c>
      <c r="L460" s="2">
        <v>43719</v>
      </c>
      <c r="M460" t="s">
        <v>2236</v>
      </c>
      <c r="N460" t="s">
        <v>344</v>
      </c>
    </row>
    <row r="461" spans="1:14" hidden="1" x14ac:dyDescent="0.25">
      <c r="A461" t="s">
        <v>2944</v>
      </c>
      <c r="B461" t="s">
        <v>2947</v>
      </c>
      <c r="C461">
        <v>65</v>
      </c>
      <c r="D461">
        <v>2</v>
      </c>
      <c r="E461" t="str">
        <f>_xlfn.CONCAT(Cours_statut[[#This Row],[Code MEQ]],"-",Cours_statut[[#This Row],[Code d''option]],"-0",Cours_statut[[#This Row],[Version du cours]])</f>
        <v>602-101-MQ-65-02</v>
      </c>
      <c r="F461">
        <v>4</v>
      </c>
      <c r="G461">
        <v>2</v>
      </c>
      <c r="H461" s="2">
        <v>41306</v>
      </c>
      <c r="I461" t="s">
        <v>960</v>
      </c>
      <c r="J461">
        <v>3</v>
      </c>
      <c r="K461" t="e">
        <f>VLOOKUP(Cours_statut[[#This Row],[CodeCours]],Tableau1[[Code de Cours Complet]:[Évaluations]],5,0)</f>
        <v>#N/A</v>
      </c>
      <c r="L461" s="2">
        <v>43706</v>
      </c>
      <c r="M461" t="s">
        <v>2758</v>
      </c>
      <c r="N461" t="s">
        <v>344</v>
      </c>
    </row>
    <row r="462" spans="1:14" hidden="1" x14ac:dyDescent="0.25">
      <c r="A462" t="s">
        <v>1489</v>
      </c>
      <c r="B462" t="s">
        <v>1490</v>
      </c>
      <c r="C462">
        <v>10</v>
      </c>
      <c r="D462">
        <v>1</v>
      </c>
      <c r="E462" t="str">
        <f>_xlfn.CONCAT(Cours_statut[[#This Row],[Code MEQ]],"-",Cours_statut[[#This Row],[Code d''option]],"-0",Cours_statut[[#This Row],[Version du cours]])</f>
        <v>300-301-RE-10-01</v>
      </c>
      <c r="F462">
        <v>4</v>
      </c>
      <c r="G462">
        <v>1</v>
      </c>
      <c r="H462" s="2">
        <v>38121</v>
      </c>
      <c r="I462" t="s">
        <v>960</v>
      </c>
      <c r="J462">
        <v>3</v>
      </c>
      <c r="K462" t="e">
        <f>VLOOKUP(Cours_statut[[#This Row],[CodeCours]],Tableau1[[Code de Cours Complet]:[Évaluations]],5,0)</f>
        <v>#N/A</v>
      </c>
      <c r="L462" s="2">
        <v>43677</v>
      </c>
      <c r="M462" t="s">
        <v>964</v>
      </c>
      <c r="N462" t="s">
        <v>344</v>
      </c>
    </row>
    <row r="463" spans="1:14" hidden="1" x14ac:dyDescent="0.25">
      <c r="A463" t="s">
        <v>1198</v>
      </c>
      <c r="B463" t="s">
        <v>1199</v>
      </c>
      <c r="C463">
        <v>70</v>
      </c>
      <c r="D463">
        <v>1</v>
      </c>
      <c r="E463" t="str">
        <f>_xlfn.CONCAT(Cours_statut[[#This Row],[Code MEQ]],"-",Cours_statut[[#This Row],[Code d''option]],"-0",Cours_statut[[#This Row],[Version du cours]])</f>
        <v>201-015-50-70-01</v>
      </c>
      <c r="F463">
        <v>4</v>
      </c>
      <c r="G463">
        <v>1</v>
      </c>
      <c r="H463" s="2">
        <v>41729</v>
      </c>
      <c r="I463" t="s">
        <v>960</v>
      </c>
      <c r="J463">
        <v>3</v>
      </c>
      <c r="K463" t="e">
        <f>VLOOKUP(Cours_statut[[#This Row],[CodeCours]],Tableau1[[Code de Cours Complet]:[Évaluations]],5,0)</f>
        <v>#N/A</v>
      </c>
      <c r="L463" s="2">
        <v>43671</v>
      </c>
      <c r="M463" t="s">
        <v>1200</v>
      </c>
      <c r="N463" t="s">
        <v>344</v>
      </c>
    </row>
    <row r="464" spans="1:14" hidden="1" x14ac:dyDescent="0.25">
      <c r="A464" t="s">
        <v>2772</v>
      </c>
      <c r="B464" t="s">
        <v>2773</v>
      </c>
      <c r="C464">
        <v>60</v>
      </c>
      <c r="D464">
        <v>1</v>
      </c>
      <c r="E464" t="str">
        <f>_xlfn.CONCAT(Cours_statut[[#This Row],[Code MEQ]],"-",Cours_statut[[#This Row],[Code d''option]],"-0",Cours_statut[[#This Row],[Version du cours]])</f>
        <v>601-013-50-60-01</v>
      </c>
      <c r="F464">
        <v>5</v>
      </c>
      <c r="G464">
        <v>1</v>
      </c>
      <c r="H464" s="2">
        <v>40654</v>
      </c>
      <c r="I464" t="s">
        <v>960</v>
      </c>
      <c r="J464">
        <v>3</v>
      </c>
      <c r="K464" t="e">
        <f>VLOOKUP(Cours_statut[[#This Row],[CodeCours]],Tableau1[[Code de Cours Complet]:[Évaluations]],5,0)</f>
        <v>#N/A</v>
      </c>
      <c r="L464" s="2">
        <v>43670</v>
      </c>
      <c r="M464" t="s">
        <v>2774</v>
      </c>
      <c r="N464" t="s">
        <v>344</v>
      </c>
    </row>
    <row r="465" spans="1:16" hidden="1" x14ac:dyDescent="0.25">
      <c r="A465" t="s">
        <v>2772</v>
      </c>
      <c r="B465" t="s">
        <v>2775</v>
      </c>
      <c r="C465">
        <v>66</v>
      </c>
      <c r="D465">
        <v>1</v>
      </c>
      <c r="E465" t="str">
        <f>_xlfn.CONCAT(Cours_statut[[#This Row],[Code MEQ]],"-",Cours_statut[[#This Row],[Code d''option]],"-0",Cours_statut[[#This Row],[Version du cours]])</f>
        <v>601-013-50-66-01</v>
      </c>
      <c r="F465">
        <v>5</v>
      </c>
      <c r="G465">
        <v>1</v>
      </c>
      <c r="H465" s="2">
        <v>43144</v>
      </c>
      <c r="I465" t="s">
        <v>960</v>
      </c>
      <c r="J465">
        <v>3</v>
      </c>
      <c r="K465" t="e">
        <f>VLOOKUP(Cours_statut[[#This Row],[CodeCours]],Tableau1[[Code de Cours Complet]:[Évaluations]],5,0)</f>
        <v>#N/A</v>
      </c>
      <c r="L465" s="2">
        <v>43670</v>
      </c>
      <c r="M465" t="s">
        <v>2776</v>
      </c>
      <c r="N465" t="s">
        <v>344</v>
      </c>
    </row>
    <row r="466" spans="1:16" hidden="1" x14ac:dyDescent="0.25">
      <c r="A466" t="s">
        <v>2980</v>
      </c>
      <c r="B466" t="s">
        <v>2981</v>
      </c>
      <c r="C466">
        <v>64</v>
      </c>
      <c r="D466">
        <v>1</v>
      </c>
      <c r="E466" t="str">
        <f>_xlfn.CONCAT(Cours_statut[[#This Row],[Code MEQ]],"-",Cours_statut[[#This Row],[Code d''option]],"-0",Cours_statut[[#This Row],[Version du cours]])</f>
        <v>604-002-50-64-01</v>
      </c>
      <c r="F466">
        <v>4</v>
      </c>
      <c r="G466">
        <v>2</v>
      </c>
      <c r="H466" s="2">
        <v>41024</v>
      </c>
      <c r="I466" t="s">
        <v>960</v>
      </c>
      <c r="J466">
        <v>3</v>
      </c>
      <c r="K466" t="e">
        <f>VLOOKUP(Cours_statut[[#This Row],[CodeCours]],Tableau1[[Code de Cours Complet]:[Évaluations]],5,0)</f>
        <v>#N/A</v>
      </c>
      <c r="L466" s="2">
        <v>43670</v>
      </c>
      <c r="M466" t="s">
        <v>2776</v>
      </c>
      <c r="N466" t="s">
        <v>344</v>
      </c>
    </row>
    <row r="467" spans="1:16" hidden="1" x14ac:dyDescent="0.25">
      <c r="A467" t="s">
        <v>3183</v>
      </c>
      <c r="B467" t="s">
        <v>3186</v>
      </c>
      <c r="C467">
        <v>10</v>
      </c>
      <c r="D467">
        <v>2</v>
      </c>
      <c r="E467" t="str">
        <f>_xlfn.CONCAT(Cours_statut[[#This Row],[Code MEQ]],"-",Cours_statut[[#This Row],[Code d''option]],"-0",Cours_statut[[#This Row],[Version du cours]])</f>
        <v>608-FPG-03-10-02</v>
      </c>
      <c r="F467">
        <v>6</v>
      </c>
      <c r="G467">
        <v>1</v>
      </c>
      <c r="H467" s="2">
        <v>42384</v>
      </c>
      <c r="I467" t="s">
        <v>960</v>
      </c>
      <c r="J467">
        <v>3</v>
      </c>
      <c r="K467" t="e">
        <f>VLOOKUP(Cours_statut[[#This Row],[CodeCours]],Tableau1[[Code de Cours Complet]:[Évaluations]],5,0)</f>
        <v>#N/A</v>
      </c>
      <c r="L467" s="2">
        <v>43651</v>
      </c>
      <c r="M467" t="s">
        <v>2016</v>
      </c>
      <c r="N467" t="s">
        <v>344</v>
      </c>
    </row>
    <row r="468" spans="1:16" hidden="1" x14ac:dyDescent="0.25">
      <c r="A468" t="s">
        <v>3183</v>
      </c>
      <c r="B468" t="s">
        <v>3188</v>
      </c>
      <c r="C468">
        <v>11</v>
      </c>
      <c r="D468">
        <v>2</v>
      </c>
      <c r="E468" t="str">
        <f>_xlfn.CONCAT(Cours_statut[[#This Row],[Code MEQ]],"-",Cours_statut[[#This Row],[Code d''option]],"-0",Cours_statut[[#This Row],[Version du cours]])</f>
        <v>608-FPG-03-11-02</v>
      </c>
      <c r="F468">
        <v>6</v>
      </c>
      <c r="G468">
        <v>1</v>
      </c>
      <c r="H468" s="2">
        <v>42384</v>
      </c>
      <c r="I468" t="s">
        <v>960</v>
      </c>
      <c r="J468">
        <v>3</v>
      </c>
      <c r="K468" t="e">
        <f>VLOOKUP(Cours_statut[[#This Row],[CodeCours]],Tableau1[[Code de Cours Complet]:[Évaluations]],5,0)</f>
        <v>#N/A</v>
      </c>
      <c r="L468" s="2">
        <v>43651</v>
      </c>
      <c r="M468" t="s">
        <v>3189</v>
      </c>
      <c r="N468" t="s">
        <v>344</v>
      </c>
    </row>
    <row r="469" spans="1:16" hidden="1" x14ac:dyDescent="0.25">
      <c r="A469" t="s">
        <v>1500</v>
      </c>
      <c r="B469" t="s">
        <v>1502</v>
      </c>
      <c r="C469">
        <v>10</v>
      </c>
      <c r="D469">
        <v>1</v>
      </c>
      <c r="E469" t="str">
        <f>_xlfn.CONCAT(Cours_statut[[#This Row],[Code MEQ]],"-",Cours_statut[[#This Row],[Code d''option]],"-0",Cours_statut[[#This Row],[Version du cours]])</f>
        <v>305-FPG-03-10-01</v>
      </c>
      <c r="F469">
        <v>4</v>
      </c>
      <c r="G469">
        <v>1</v>
      </c>
      <c r="H469" s="2">
        <v>37078</v>
      </c>
      <c r="I469" t="s">
        <v>960</v>
      </c>
      <c r="J469">
        <v>3</v>
      </c>
      <c r="K469" t="e">
        <f>VLOOKUP(Cours_statut[[#This Row],[CodeCours]],Tableau1[[Code de Cours Complet]:[Évaluations]],5,0)</f>
        <v>#N/A</v>
      </c>
      <c r="L469" s="2">
        <v>43629</v>
      </c>
      <c r="M469" t="s">
        <v>1503</v>
      </c>
      <c r="N469" t="s">
        <v>344</v>
      </c>
    </row>
    <row r="470" spans="1:16" x14ac:dyDescent="0.25">
      <c r="A470" t="s">
        <v>2118</v>
      </c>
      <c r="B470" t="s">
        <v>2121</v>
      </c>
      <c r="C470">
        <v>60</v>
      </c>
      <c r="D470">
        <v>2</v>
      </c>
      <c r="E470" t="str">
        <f>_xlfn.CONCAT(Cours_statut[[#This Row],[Code MEQ]],"-",Cours_statut[[#This Row],[Code d''option]],"-0",Cours_statut[[#This Row],[Version du cours]])</f>
        <v>401-303-FD-60-02</v>
      </c>
      <c r="F470">
        <v>4</v>
      </c>
      <c r="G470">
        <v>2</v>
      </c>
      <c r="H470" s="2">
        <v>44400</v>
      </c>
      <c r="I470" t="s">
        <v>974</v>
      </c>
      <c r="J470">
        <v>2</v>
      </c>
      <c r="K470" t="str">
        <f>VLOOKUP(Cours_statut[[#This Row],[CodeCours]],Tableau1[[Code de Cours Complet]:[Évaluations]],5,0)</f>
        <v>EFel2</v>
      </c>
      <c r="L470" s="2"/>
      <c r="M470" t="s">
        <v>344</v>
      </c>
      <c r="N470" t="str">
        <f>VLOOKUP(Cours_statut[[#This Row],[CodeCours]],Tableau13[CodeCours],1,0)</f>
        <v>401-303-FD-60-02</v>
      </c>
      <c r="O470" t="str">
        <f>VLOOKUP(Cours_statut[[#This Row],[CodeCours]],Message_tuteurs!$A$2:$A$86,1,0)</f>
        <v>401-303-FD-60-02</v>
      </c>
      <c r="P470" t="b">
        <f>Cours_statut[[#This Row],[Est_dansCours_operation_massive]]=Cours_statut[[#This Row],[Est_dans_Message_tuteurs]]</f>
        <v>1</v>
      </c>
    </row>
    <row r="471" spans="1:16" hidden="1" x14ac:dyDescent="0.25">
      <c r="A471" t="s">
        <v>1623</v>
      </c>
      <c r="B471" t="s">
        <v>1625</v>
      </c>
      <c r="C471">
        <v>71</v>
      </c>
      <c r="D471">
        <v>1</v>
      </c>
      <c r="E471" t="str">
        <f>_xlfn.CONCAT(Cours_statut[[#This Row],[Code MEQ]],"-",Cours_statut[[#This Row],[Code d''option]],"-0",Cours_statut[[#This Row],[Version du cours]])</f>
        <v>322-83F-RL-71-01</v>
      </c>
      <c r="F471">
        <v>5</v>
      </c>
      <c r="G471">
        <v>0</v>
      </c>
      <c r="H471" s="2">
        <v>39979</v>
      </c>
      <c r="I471" t="s">
        <v>3892</v>
      </c>
      <c r="J471">
        <v>4</v>
      </c>
      <c r="K471" t="s">
        <v>3891</v>
      </c>
      <c r="L471" s="2"/>
      <c r="M471" t="s">
        <v>344</v>
      </c>
      <c r="N471" t="s">
        <v>344</v>
      </c>
    </row>
    <row r="472" spans="1:16" hidden="1" x14ac:dyDescent="0.25">
      <c r="A472" t="s">
        <v>1913</v>
      </c>
      <c r="B472" t="s">
        <v>1915</v>
      </c>
      <c r="C472">
        <v>10</v>
      </c>
      <c r="D472">
        <v>1</v>
      </c>
      <c r="E472" t="str">
        <f>_xlfn.CONCAT(Cours_statut[[#This Row],[Code MEQ]],"-",Cours_statut[[#This Row],[Code d''option]],"-0",Cours_statut[[#This Row],[Version du cours]])</f>
        <v>350-FPF-03-10-01</v>
      </c>
      <c r="F472">
        <v>5</v>
      </c>
      <c r="G472">
        <v>1</v>
      </c>
      <c r="H472" s="2">
        <v>37071</v>
      </c>
      <c r="I472" t="s">
        <v>960</v>
      </c>
      <c r="J472">
        <v>3</v>
      </c>
      <c r="K472" t="e">
        <f>VLOOKUP(Cours_statut[[#This Row],[CodeCours]],Tableau1[[Code de Cours Complet]:[Évaluations]],5,0)</f>
        <v>#N/A</v>
      </c>
      <c r="L472" s="2">
        <v>43629</v>
      </c>
      <c r="M472" t="s">
        <v>1916</v>
      </c>
      <c r="N472" t="s">
        <v>344</v>
      </c>
    </row>
    <row r="473" spans="1:16" hidden="1" x14ac:dyDescent="0.25">
      <c r="A473" t="s">
        <v>1032</v>
      </c>
      <c r="B473" t="s">
        <v>1044</v>
      </c>
      <c r="C473">
        <v>68</v>
      </c>
      <c r="D473">
        <v>1</v>
      </c>
      <c r="E473" t="str">
        <f>_xlfn.CONCAT(Cours_statut[[#This Row],[Code MEQ]],"-",Cours_statut[[#This Row],[Code d''option]],"-0",Cours_statut[[#This Row],[Version du cours]])</f>
        <v>109-103-MQ-68-01</v>
      </c>
      <c r="F473">
        <v>0</v>
      </c>
      <c r="G473">
        <v>0</v>
      </c>
      <c r="H473" s="2">
        <v>43689</v>
      </c>
      <c r="I473" t="s">
        <v>960</v>
      </c>
      <c r="J473">
        <v>3</v>
      </c>
      <c r="K473" t="e">
        <f>VLOOKUP(Cours_statut[[#This Row],[CodeCours]],Tableau1[[Code de Cours Complet]:[Évaluations]],5,0)</f>
        <v>#N/A</v>
      </c>
      <c r="L473" s="2">
        <v>43563</v>
      </c>
      <c r="M473" t="s">
        <v>1045</v>
      </c>
      <c r="N473" t="s">
        <v>344</v>
      </c>
    </row>
    <row r="474" spans="1:16" x14ac:dyDescent="0.25">
      <c r="A474" t="s">
        <v>2259</v>
      </c>
      <c r="B474" t="s">
        <v>2264</v>
      </c>
      <c r="C474">
        <v>60</v>
      </c>
      <c r="D474">
        <v>2</v>
      </c>
      <c r="E474" t="str">
        <f>_xlfn.CONCAT(Cours_statut[[#This Row],[Code MEQ]],"-",Cours_statut[[#This Row],[Code d''option]],"-0",Cours_statut[[#This Row],[Version du cours]])</f>
        <v>410-203-FD-60-02</v>
      </c>
      <c r="F474">
        <v>4</v>
      </c>
      <c r="G474">
        <v>2</v>
      </c>
      <c r="H474" s="2">
        <v>44400</v>
      </c>
      <c r="I474" t="s">
        <v>974</v>
      </c>
      <c r="J474">
        <v>2</v>
      </c>
      <c r="K474" t="str">
        <f>VLOOKUP(Cours_statut[[#This Row],[CodeCours]],Tableau1[[Code de Cours Complet]:[Évaluations]],5,0)</f>
        <v>EFel2</v>
      </c>
      <c r="L474" s="2"/>
      <c r="M474" t="s">
        <v>344</v>
      </c>
      <c r="N474" t="str">
        <f>VLOOKUP(Cours_statut[[#This Row],[CodeCours]],Tableau13[CodeCours],1,0)</f>
        <v>410-203-FD-60-02</v>
      </c>
      <c r="O474" t="str">
        <f>VLOOKUP(Cours_statut[[#This Row],[CodeCours]],Message_tuteurs!$A$2:$A$86,1,0)</f>
        <v>410-203-FD-60-02</v>
      </c>
      <c r="P474" t="b">
        <f>Cours_statut[[#This Row],[Est_dansCours_operation_massive]]=Cours_statut[[#This Row],[Est_dans_Message_tuteurs]]</f>
        <v>1</v>
      </c>
    </row>
    <row r="475" spans="1:16" hidden="1" x14ac:dyDescent="0.25">
      <c r="A475" t="s">
        <v>1032</v>
      </c>
      <c r="B475" t="s">
        <v>1046</v>
      </c>
      <c r="C475">
        <v>68</v>
      </c>
      <c r="D475">
        <v>2</v>
      </c>
      <c r="E475" t="str">
        <f>_xlfn.CONCAT(Cours_statut[[#This Row],[Code MEQ]],"-",Cours_statut[[#This Row],[Code d''option]],"-0",Cours_statut[[#This Row],[Version du cours]])</f>
        <v>109-103-MQ-68-02</v>
      </c>
      <c r="F475">
        <v>0</v>
      </c>
      <c r="G475">
        <v>0</v>
      </c>
      <c r="H475" s="2">
        <v>43696</v>
      </c>
      <c r="I475" t="s">
        <v>960</v>
      </c>
      <c r="J475">
        <v>3</v>
      </c>
      <c r="K475" t="e">
        <f>VLOOKUP(Cours_statut[[#This Row],[CodeCours]],Tableau1[[Code de Cours Complet]:[Évaluations]],5,0)</f>
        <v>#N/A</v>
      </c>
      <c r="L475" s="2">
        <v>43563</v>
      </c>
      <c r="M475" t="s">
        <v>1047</v>
      </c>
      <c r="N475" t="s">
        <v>344</v>
      </c>
    </row>
    <row r="476" spans="1:16" hidden="1" x14ac:dyDescent="0.25">
      <c r="A476" t="s">
        <v>3748</v>
      </c>
      <c r="B476" t="s">
        <v>3750</v>
      </c>
      <c r="C476">
        <v>10</v>
      </c>
      <c r="D476">
        <v>2</v>
      </c>
      <c r="E476" t="str">
        <f>_xlfn.CONCAT(Cours_statut[[#This Row],[Code MEQ]],"-",Cours_statut[[#This Row],[Code d''option]],"-0",Cours_statut[[#This Row],[Version du cours]])</f>
        <v>861-EUF-FD-10-02</v>
      </c>
      <c r="F476">
        <v>4</v>
      </c>
      <c r="G476">
        <v>1</v>
      </c>
      <c r="H476" s="2">
        <v>39401</v>
      </c>
      <c r="I476" t="s">
        <v>960</v>
      </c>
      <c r="J476">
        <v>3</v>
      </c>
      <c r="K476" t="e">
        <f>VLOOKUP(Cours_statut[[#This Row],[CodeCours]],Tableau1[[Code de Cours Complet]:[Évaluations]],5,0)</f>
        <v>#N/A</v>
      </c>
      <c r="L476" s="2">
        <v>43563</v>
      </c>
      <c r="M476" t="s">
        <v>964</v>
      </c>
      <c r="N476" t="s">
        <v>344</v>
      </c>
    </row>
    <row r="477" spans="1:16" hidden="1" x14ac:dyDescent="0.25">
      <c r="A477" t="s">
        <v>3748</v>
      </c>
      <c r="B477" t="s">
        <v>3752</v>
      </c>
      <c r="C477">
        <v>11</v>
      </c>
      <c r="D477">
        <v>2</v>
      </c>
      <c r="E477" t="str">
        <f>_xlfn.CONCAT(Cours_statut[[#This Row],[Code MEQ]],"-",Cours_statut[[#This Row],[Code d''option]],"-0",Cours_statut[[#This Row],[Version du cours]])</f>
        <v>861-EUF-FD-11-02</v>
      </c>
      <c r="F477">
        <v>4</v>
      </c>
      <c r="G477">
        <v>1</v>
      </c>
      <c r="H477" s="2">
        <v>40077</v>
      </c>
      <c r="I477" t="s">
        <v>960</v>
      </c>
      <c r="J477">
        <v>3</v>
      </c>
      <c r="K477" t="e">
        <f>VLOOKUP(Cours_statut[[#This Row],[CodeCours]],Tableau1[[Code de Cours Complet]:[Évaluations]],5,0)</f>
        <v>#N/A</v>
      </c>
      <c r="L477" s="2">
        <v>43563</v>
      </c>
      <c r="M477" t="s">
        <v>964</v>
      </c>
      <c r="N477" t="s">
        <v>344</v>
      </c>
    </row>
    <row r="478" spans="1:16" hidden="1" x14ac:dyDescent="0.25">
      <c r="A478" t="s">
        <v>3766</v>
      </c>
      <c r="B478" t="s">
        <v>3767</v>
      </c>
      <c r="C478">
        <v>10</v>
      </c>
      <c r="D478">
        <v>1</v>
      </c>
      <c r="E478" t="str">
        <f>_xlfn.CONCAT(Cours_statut[[#This Row],[Code MEQ]],"-",Cours_statut[[#This Row],[Code d''option]],"-0",Cours_statut[[#This Row],[Version du cours]])</f>
        <v>861-EUF-SI-10-01</v>
      </c>
      <c r="F478">
        <v>0</v>
      </c>
      <c r="G478">
        <v>1</v>
      </c>
      <c r="H478" s="2">
        <v>38859</v>
      </c>
      <c r="I478" t="s">
        <v>960</v>
      </c>
      <c r="J478">
        <v>3</v>
      </c>
      <c r="K478" t="e">
        <f>VLOOKUP(Cours_statut[[#This Row],[CodeCours]],Tableau1[[Code de Cours Complet]:[Évaluations]],5,0)</f>
        <v>#N/A</v>
      </c>
      <c r="L478" s="2">
        <v>43563</v>
      </c>
      <c r="M478" t="s">
        <v>964</v>
      </c>
      <c r="N478" t="s">
        <v>344</v>
      </c>
    </row>
    <row r="479" spans="1:16" hidden="1" x14ac:dyDescent="0.25">
      <c r="A479" t="s">
        <v>3170</v>
      </c>
      <c r="B479" t="s">
        <v>3175</v>
      </c>
      <c r="C479">
        <v>10</v>
      </c>
      <c r="D479">
        <v>3</v>
      </c>
      <c r="E479" t="str">
        <f>_xlfn.CONCAT(Cours_statut[[#This Row],[Code MEQ]],"-",Cours_statut[[#This Row],[Code d''option]],"-0",Cours_statut[[#This Row],[Version du cours]])</f>
        <v>608-FPF-03-10-03</v>
      </c>
      <c r="F479">
        <v>6</v>
      </c>
      <c r="G479">
        <v>1</v>
      </c>
      <c r="H479" s="2">
        <v>40137</v>
      </c>
      <c r="I479" t="s">
        <v>960</v>
      </c>
      <c r="J479">
        <v>3</v>
      </c>
      <c r="K479" t="e">
        <f>VLOOKUP(Cours_statut[[#This Row],[CodeCours]],Tableau1[[Code de Cours Complet]:[Évaluations]],5,0)</f>
        <v>#N/A</v>
      </c>
      <c r="L479" s="2">
        <v>43549</v>
      </c>
      <c r="M479" t="s">
        <v>2016</v>
      </c>
      <c r="N479" t="s">
        <v>344</v>
      </c>
    </row>
    <row r="480" spans="1:16" hidden="1" x14ac:dyDescent="0.25">
      <c r="A480" t="s">
        <v>999</v>
      </c>
      <c r="B480" t="s">
        <v>1012</v>
      </c>
      <c r="C480">
        <v>68</v>
      </c>
      <c r="D480">
        <v>2</v>
      </c>
      <c r="E480" t="str">
        <f>_xlfn.CONCAT(Cours_statut[[#This Row],[Code MEQ]],"-",Cours_statut[[#This Row],[Code d''option]],"-0",Cours_statut[[#This Row],[Version du cours]])</f>
        <v>109-101-MQ-68-02</v>
      </c>
      <c r="F480">
        <v>7</v>
      </c>
      <c r="G480">
        <v>2</v>
      </c>
      <c r="H480" s="2">
        <v>43325</v>
      </c>
      <c r="I480" t="s">
        <v>960</v>
      </c>
      <c r="J480">
        <v>3</v>
      </c>
      <c r="K480" t="e">
        <f>VLOOKUP(Cours_statut[[#This Row],[CodeCours]],Tableau1[[Code de Cours Complet]:[Évaluations]],5,0)</f>
        <v>#N/A</v>
      </c>
      <c r="L480" s="2">
        <v>43538</v>
      </c>
      <c r="M480" t="s">
        <v>1013</v>
      </c>
      <c r="N480" t="s">
        <v>344</v>
      </c>
    </row>
    <row r="481" spans="1:16" hidden="1" x14ac:dyDescent="0.25">
      <c r="A481" t="s">
        <v>999</v>
      </c>
      <c r="B481" t="s">
        <v>1002</v>
      </c>
      <c r="C481">
        <v>60</v>
      </c>
      <c r="D481">
        <v>2</v>
      </c>
      <c r="E481" t="str">
        <f>_xlfn.CONCAT(Cours_statut[[#This Row],[Code MEQ]],"-",Cours_statut[[#This Row],[Code d''option]],"-0",Cours_statut[[#This Row],[Version du cours]])</f>
        <v>109-101-MQ-60-02</v>
      </c>
      <c r="F481">
        <v>7</v>
      </c>
      <c r="G481">
        <v>2</v>
      </c>
      <c r="H481" s="2">
        <v>42793</v>
      </c>
      <c r="I481" t="s">
        <v>960</v>
      </c>
      <c r="J481">
        <v>3</v>
      </c>
      <c r="K481" t="e">
        <f>VLOOKUP(Cours_statut[[#This Row],[CodeCours]],Tableau1[[Code de Cours Complet]:[Évaluations]],5,0)</f>
        <v>#N/A</v>
      </c>
      <c r="L481" s="2">
        <v>43535</v>
      </c>
      <c r="M481" t="s">
        <v>1003</v>
      </c>
      <c r="N481" t="s">
        <v>344</v>
      </c>
    </row>
    <row r="482" spans="1:16" hidden="1" x14ac:dyDescent="0.25">
      <c r="A482" t="s">
        <v>1032</v>
      </c>
      <c r="B482" t="s">
        <v>1034</v>
      </c>
      <c r="C482">
        <v>60</v>
      </c>
      <c r="D482">
        <v>2</v>
      </c>
      <c r="E482" t="str">
        <f>_xlfn.CONCAT(Cours_statut[[#This Row],[Code MEQ]],"-",Cours_statut[[#This Row],[Code d''option]],"-0",Cours_statut[[#This Row],[Version du cours]])</f>
        <v>109-103-MQ-60-02</v>
      </c>
      <c r="F482">
        <v>5</v>
      </c>
      <c r="G482">
        <v>2</v>
      </c>
      <c r="H482" s="2">
        <v>42340</v>
      </c>
      <c r="I482" t="s">
        <v>960</v>
      </c>
      <c r="J482">
        <v>3</v>
      </c>
      <c r="K482" t="e">
        <f>VLOOKUP(Cours_statut[[#This Row],[CodeCours]],Tableau1[[Code de Cours Complet]:[Évaluations]],5,0)</f>
        <v>#N/A</v>
      </c>
      <c r="L482" s="2">
        <v>43535</v>
      </c>
      <c r="M482" t="s">
        <v>1003</v>
      </c>
      <c r="N482" t="s">
        <v>344</v>
      </c>
    </row>
    <row r="483" spans="1:16" x14ac:dyDescent="0.25">
      <c r="A483" t="s">
        <v>2322</v>
      </c>
      <c r="B483" t="s">
        <v>2327</v>
      </c>
      <c r="C483">
        <v>60</v>
      </c>
      <c r="D483">
        <v>4</v>
      </c>
      <c r="E483" t="str">
        <f>_xlfn.CONCAT(Cours_statut[[#This Row],[Code MEQ]],"-",Cours_statut[[#This Row],[Code d''option]],"-0",Cours_statut[[#This Row],[Version du cours]])</f>
        <v>410-314-FD-60-04</v>
      </c>
      <c r="F483">
        <v>4</v>
      </c>
      <c r="G483">
        <v>2</v>
      </c>
      <c r="H483" s="2">
        <v>44400</v>
      </c>
      <c r="I483" t="s">
        <v>974</v>
      </c>
      <c r="J483">
        <v>2</v>
      </c>
      <c r="K483" t="str">
        <f>VLOOKUP(Cours_statut[[#This Row],[CodeCours]],Tableau1[[Code de Cours Complet]:[Évaluations]],5,0)</f>
        <v>EFel2</v>
      </c>
      <c r="L483" s="2"/>
      <c r="M483" t="s">
        <v>344</v>
      </c>
      <c r="N483" t="str">
        <f>VLOOKUP(Cours_statut[[#This Row],[CodeCours]],Tableau13[CodeCours],1,0)</f>
        <v>410-314-FD-60-04</v>
      </c>
      <c r="O483" t="str">
        <f>VLOOKUP(Cours_statut[[#This Row],[CodeCours]],Message_tuteurs!$A$2:$A$86,1,0)</f>
        <v>410-314-FD-60-04</v>
      </c>
      <c r="P483" t="b">
        <f>Cours_statut[[#This Row],[Est_dansCours_operation_massive]]=Cours_statut[[#This Row],[Est_dans_Message_tuteurs]]</f>
        <v>1</v>
      </c>
    </row>
    <row r="484" spans="1:16" x14ac:dyDescent="0.25">
      <c r="A484" t="s">
        <v>3068</v>
      </c>
      <c r="B484" t="s">
        <v>3070</v>
      </c>
      <c r="C484">
        <v>60</v>
      </c>
      <c r="D484">
        <v>2</v>
      </c>
      <c r="E484" t="str">
        <f>_xlfn.CONCAT(Cours_statut[[#This Row],[Code MEQ]],"-",Cours_statut[[#This Row],[Code d''option]],"-0",Cours_statut[[#This Row],[Version du cours]])</f>
        <v>604-SAR-FD-60-02</v>
      </c>
      <c r="F484">
        <v>4</v>
      </c>
      <c r="G484">
        <v>3</v>
      </c>
      <c r="H484" s="2">
        <v>44400</v>
      </c>
      <c r="I484" t="s">
        <v>974</v>
      </c>
      <c r="J484">
        <v>2</v>
      </c>
      <c r="K484" t="str">
        <f>VLOOKUP(Cours_statut[[#This Row],[CodeCours]],Tableau1[[Code de Cours Complet]:[Évaluations]],5,0)</f>
        <v>EFel2</v>
      </c>
      <c r="L484" s="2"/>
      <c r="M484" t="s">
        <v>344</v>
      </c>
      <c r="N484" t="str">
        <f>VLOOKUP(Cours_statut[[#This Row],[CodeCours]],Tableau13[CodeCours],1,0)</f>
        <v>604-SAR-FD-60-02</v>
      </c>
      <c r="O484" t="str">
        <f>VLOOKUP(Cours_statut[[#This Row],[CodeCours]],Message_tuteurs!$A$2:$A$86,1,0)</f>
        <v>604-SAR-FD-60-02</v>
      </c>
      <c r="P484" t="b">
        <f>Cours_statut[[#This Row],[Est_dansCours_operation_massive]]=Cours_statut[[#This Row],[Est_dans_Message_tuteurs]]</f>
        <v>1</v>
      </c>
    </row>
    <row r="485" spans="1:16" hidden="1" x14ac:dyDescent="0.25">
      <c r="A485" t="s">
        <v>3141</v>
      </c>
      <c r="B485" t="s">
        <v>3144</v>
      </c>
      <c r="C485">
        <v>10</v>
      </c>
      <c r="D485">
        <v>2</v>
      </c>
      <c r="E485" t="str">
        <f>_xlfn.CONCAT(Cours_statut[[#This Row],[Code MEQ]],"-",Cours_statut[[#This Row],[Code d''option]],"-0",Cours_statut[[#This Row],[Version du cours]])</f>
        <v>607-FPH-03-10-02</v>
      </c>
      <c r="F485">
        <v>5</v>
      </c>
      <c r="G485">
        <v>1</v>
      </c>
      <c r="H485" s="2">
        <v>42341</v>
      </c>
      <c r="I485" t="s">
        <v>960</v>
      </c>
      <c r="J485">
        <v>3</v>
      </c>
      <c r="K485" t="e">
        <f>VLOOKUP(Cours_statut[[#This Row],[CodeCours]],Tableau1[[Code de Cours Complet]:[Évaluations]],5,0)</f>
        <v>#N/A</v>
      </c>
      <c r="L485" s="2">
        <v>43528</v>
      </c>
      <c r="M485" t="s">
        <v>2016</v>
      </c>
      <c r="N485" t="s">
        <v>344</v>
      </c>
    </row>
    <row r="486" spans="1:16" hidden="1" x14ac:dyDescent="0.25">
      <c r="A486" t="s">
        <v>1278</v>
      </c>
      <c r="B486" t="s">
        <v>1279</v>
      </c>
      <c r="C486">
        <v>10</v>
      </c>
      <c r="D486">
        <v>1</v>
      </c>
      <c r="E486" t="str">
        <f>_xlfn.CONCAT(Cours_statut[[#This Row],[Code MEQ]],"-",Cours_statut[[#This Row],[Code d''option]],"-0",Cours_statut[[#This Row],[Version du cours]])</f>
        <v>201-301-RE-10-01</v>
      </c>
      <c r="F486">
        <v>4</v>
      </c>
      <c r="G486">
        <v>1</v>
      </c>
      <c r="H486" s="2">
        <v>38484</v>
      </c>
      <c r="I486" t="s">
        <v>960</v>
      </c>
      <c r="J486">
        <v>3</v>
      </c>
      <c r="K486" t="e">
        <f>VLOOKUP(Cours_statut[[#This Row],[CodeCours]],Tableau1[[Code de Cours Complet]:[Évaluations]],5,0)</f>
        <v>#N/A</v>
      </c>
      <c r="L486" s="2">
        <v>43496</v>
      </c>
      <c r="M486" t="s">
        <v>1280</v>
      </c>
      <c r="N486" t="s">
        <v>344</v>
      </c>
    </row>
    <row r="487" spans="1:16" hidden="1" x14ac:dyDescent="0.25">
      <c r="A487" t="s">
        <v>3127</v>
      </c>
      <c r="B487" t="s">
        <v>3132</v>
      </c>
      <c r="C487">
        <v>10</v>
      </c>
      <c r="D487">
        <v>3</v>
      </c>
      <c r="E487" t="str">
        <f>_xlfn.CONCAT(Cours_statut[[#This Row],[Code MEQ]],"-",Cours_statut[[#This Row],[Code d''option]],"-0",Cours_statut[[#This Row],[Version du cours]])</f>
        <v>607-FPG-03-10-03</v>
      </c>
      <c r="F487">
        <v>5</v>
      </c>
      <c r="G487">
        <v>2</v>
      </c>
      <c r="H487" s="2">
        <v>42345</v>
      </c>
      <c r="I487" t="s">
        <v>960</v>
      </c>
      <c r="J487">
        <v>3</v>
      </c>
      <c r="K487" t="e">
        <f>VLOOKUP(Cours_statut[[#This Row],[CodeCours]],Tableau1[[Code de Cours Complet]:[Évaluations]],5,0)</f>
        <v>#N/A</v>
      </c>
      <c r="L487" s="2">
        <v>43495</v>
      </c>
      <c r="M487" t="s">
        <v>964</v>
      </c>
      <c r="N487" t="s">
        <v>344</v>
      </c>
    </row>
    <row r="488" spans="1:16" hidden="1" x14ac:dyDescent="0.25">
      <c r="A488" t="s">
        <v>2497</v>
      </c>
      <c r="B488" t="s">
        <v>2498</v>
      </c>
      <c r="C488">
        <v>10</v>
      </c>
      <c r="D488">
        <v>1</v>
      </c>
      <c r="E488" t="str">
        <f>_xlfn.CONCAT(Cours_statut[[#This Row],[Code MEQ]],"-",Cours_statut[[#This Row],[Code d''option]],"-0",Cours_statut[[#This Row],[Version du cours]])</f>
        <v>410-610-FD-10-01</v>
      </c>
      <c r="F488">
        <v>5</v>
      </c>
      <c r="G488">
        <v>1</v>
      </c>
      <c r="H488" s="2">
        <v>40745</v>
      </c>
      <c r="I488" t="s">
        <v>960</v>
      </c>
      <c r="J488">
        <v>3</v>
      </c>
      <c r="K488" t="e">
        <f>VLOOKUP(Cours_statut[[#This Row],[CodeCours]],Tableau1[[Code de Cours Complet]:[Évaluations]],5,0)</f>
        <v>#N/A</v>
      </c>
      <c r="L488" s="2">
        <v>43437</v>
      </c>
      <c r="M488" t="s">
        <v>2499</v>
      </c>
      <c r="N488" t="s">
        <v>344</v>
      </c>
    </row>
    <row r="489" spans="1:16" hidden="1" x14ac:dyDescent="0.25">
      <c r="A489" t="s">
        <v>2443</v>
      </c>
      <c r="B489" t="s">
        <v>2444</v>
      </c>
      <c r="C489">
        <v>60</v>
      </c>
      <c r="D489">
        <v>1</v>
      </c>
      <c r="E489" t="str">
        <f>_xlfn.CONCAT(Cours_statut[[#This Row],[Code MEQ]],"-",Cours_statut[[#This Row],[Code d''option]],"-0",Cours_statut[[#This Row],[Version du cours]])</f>
        <v>410-533-FD-60-01</v>
      </c>
      <c r="F489">
        <v>4</v>
      </c>
      <c r="G489">
        <v>1</v>
      </c>
      <c r="H489" s="2">
        <v>39797</v>
      </c>
      <c r="I489" t="s">
        <v>960</v>
      </c>
      <c r="J489">
        <v>3</v>
      </c>
      <c r="K489" t="e">
        <f>VLOOKUP(Cours_statut[[#This Row],[CodeCours]],Tableau1[[Code de Cours Complet]:[Évaluations]],5,0)</f>
        <v>#N/A</v>
      </c>
      <c r="L489" s="2">
        <v>43397</v>
      </c>
      <c r="M489" t="s">
        <v>2445</v>
      </c>
      <c r="N489" t="s">
        <v>344</v>
      </c>
    </row>
    <row r="490" spans="1:16" hidden="1" x14ac:dyDescent="0.25">
      <c r="A490" t="s">
        <v>2322</v>
      </c>
      <c r="B490" t="s">
        <v>2324</v>
      </c>
      <c r="C490">
        <v>60</v>
      </c>
      <c r="D490">
        <v>2</v>
      </c>
      <c r="E490" t="str">
        <f>_xlfn.CONCAT(Cours_statut[[#This Row],[Code MEQ]],"-",Cours_statut[[#This Row],[Code d''option]],"-0",Cours_statut[[#This Row],[Version du cours]])</f>
        <v>410-314-FD-60-02</v>
      </c>
      <c r="F490">
        <v>4</v>
      </c>
      <c r="G490">
        <v>1</v>
      </c>
      <c r="H490" s="2">
        <v>40700</v>
      </c>
      <c r="I490" t="s">
        <v>960</v>
      </c>
      <c r="J490">
        <v>3</v>
      </c>
      <c r="K490" t="e">
        <f>VLOOKUP(Cours_statut[[#This Row],[CodeCours]],Tableau1[[Code de Cours Complet]:[Évaluations]],5,0)</f>
        <v>#N/A</v>
      </c>
      <c r="L490" s="2">
        <v>43362</v>
      </c>
      <c r="M490" t="s">
        <v>2325</v>
      </c>
      <c r="N490" t="s">
        <v>344</v>
      </c>
    </row>
    <row r="491" spans="1:16" hidden="1" x14ac:dyDescent="0.25">
      <c r="A491" t="s">
        <v>958</v>
      </c>
      <c r="B491" t="s">
        <v>963</v>
      </c>
      <c r="C491">
        <v>10</v>
      </c>
      <c r="D491">
        <v>3</v>
      </c>
      <c r="E491" t="str">
        <f>_xlfn.CONCAT(Cours_statut[[#This Row],[Code MEQ]],"-",Cours_statut[[#This Row],[Code d''option]],"-0",Cours_statut[[#This Row],[Version du cours]])</f>
        <v>101-901-RE-10-03</v>
      </c>
      <c r="F491">
        <v>4</v>
      </c>
      <c r="G491">
        <v>1</v>
      </c>
      <c r="H491" s="2">
        <v>40841</v>
      </c>
      <c r="I491" t="s">
        <v>960</v>
      </c>
      <c r="J491">
        <v>3</v>
      </c>
      <c r="K491" t="e">
        <f>VLOOKUP(Cours_statut[[#This Row],[CodeCours]],Tableau1[[Code de Cours Complet]:[Évaluations]],5,0)</f>
        <v>#N/A</v>
      </c>
      <c r="L491" s="2">
        <v>43297</v>
      </c>
      <c r="M491" t="s">
        <v>964</v>
      </c>
      <c r="N491" t="s">
        <v>344</v>
      </c>
    </row>
    <row r="492" spans="1:16" hidden="1" x14ac:dyDescent="0.25">
      <c r="A492" t="s">
        <v>999</v>
      </c>
      <c r="B492" t="s">
        <v>1010</v>
      </c>
      <c r="C492">
        <v>68</v>
      </c>
      <c r="D492">
        <v>1</v>
      </c>
      <c r="E492" t="str">
        <f>_xlfn.CONCAT(Cours_statut[[#This Row],[Code MEQ]],"-",Cours_statut[[#This Row],[Code d''option]],"-0",Cours_statut[[#This Row],[Version du cours]])</f>
        <v>109-101-MQ-68-01</v>
      </c>
      <c r="F492">
        <v>0</v>
      </c>
      <c r="G492">
        <v>0</v>
      </c>
      <c r="H492" s="2"/>
      <c r="I492" t="s">
        <v>960</v>
      </c>
      <c r="J492">
        <v>3</v>
      </c>
      <c r="K492" t="e">
        <f>VLOOKUP(Cours_statut[[#This Row],[CodeCours]],Tableau1[[Code de Cours Complet]:[Évaluations]],5,0)</f>
        <v>#N/A</v>
      </c>
      <c r="L492" s="2">
        <v>43294</v>
      </c>
      <c r="M492" t="s">
        <v>1011</v>
      </c>
      <c r="N492" t="s">
        <v>344</v>
      </c>
    </row>
    <row r="493" spans="1:16" hidden="1" x14ac:dyDescent="0.25">
      <c r="A493" t="s">
        <v>2742</v>
      </c>
      <c r="B493" t="s">
        <v>2747</v>
      </c>
      <c r="C493">
        <v>10</v>
      </c>
      <c r="D493">
        <v>4</v>
      </c>
      <c r="E493" t="str">
        <f>_xlfn.CONCAT(Cours_statut[[#This Row],[Code MEQ]],"-",Cours_statut[[#This Row],[Code d''option]],"-0",Cours_statut[[#This Row],[Version du cours]])</f>
        <v>504-FPH-03-10-04</v>
      </c>
      <c r="F493">
        <v>4</v>
      </c>
      <c r="G493">
        <v>1</v>
      </c>
      <c r="H493" s="2">
        <v>42375</v>
      </c>
      <c r="I493" t="s">
        <v>960</v>
      </c>
      <c r="J493">
        <v>3</v>
      </c>
      <c r="K493" t="e">
        <f>VLOOKUP(Cours_statut[[#This Row],[CodeCours]],Tableau1[[Code de Cours Complet]:[Évaluations]],5,0)</f>
        <v>#N/A</v>
      </c>
      <c r="L493" s="2">
        <v>43284</v>
      </c>
      <c r="M493" t="s">
        <v>964</v>
      </c>
      <c r="N493" t="s">
        <v>344</v>
      </c>
    </row>
    <row r="494" spans="1:16" hidden="1" x14ac:dyDescent="0.25">
      <c r="A494" t="s">
        <v>1182</v>
      </c>
      <c r="B494" t="s">
        <v>1184</v>
      </c>
      <c r="C494">
        <v>10</v>
      </c>
      <c r="D494">
        <v>1</v>
      </c>
      <c r="E494" t="str">
        <f>_xlfn.CONCAT(Cours_statut[[#This Row],[Code MEQ]],"-",Cours_statut[[#This Row],[Code d''option]],"-0",Cours_statut[[#This Row],[Version du cours]])</f>
        <v>190-707-87-10-01</v>
      </c>
      <c r="F494">
        <v>5</v>
      </c>
      <c r="G494">
        <v>1</v>
      </c>
      <c r="H494" s="2">
        <v>37104</v>
      </c>
      <c r="I494" t="s">
        <v>960</v>
      </c>
      <c r="J494">
        <v>3</v>
      </c>
      <c r="K494" t="e">
        <f>VLOOKUP(Cours_statut[[#This Row],[CodeCours]],Tableau1[[Code de Cours Complet]:[Évaluations]],5,0)</f>
        <v>#N/A</v>
      </c>
      <c r="L494" s="2">
        <v>43234</v>
      </c>
      <c r="M494" t="s">
        <v>1185</v>
      </c>
      <c r="N494" t="s">
        <v>344</v>
      </c>
    </row>
    <row r="495" spans="1:16" hidden="1" x14ac:dyDescent="0.25">
      <c r="A495" t="s">
        <v>2354</v>
      </c>
      <c r="B495" t="s">
        <v>2357</v>
      </c>
      <c r="C495">
        <v>60</v>
      </c>
      <c r="D495">
        <v>3</v>
      </c>
      <c r="E495" t="str">
        <f>_xlfn.CONCAT(Cours_statut[[#This Row],[Code MEQ]],"-",Cours_statut[[#This Row],[Code d''option]],"-0",Cours_statut[[#This Row],[Version du cours]])</f>
        <v>410-404-FD-60-03</v>
      </c>
      <c r="F495">
        <v>4</v>
      </c>
      <c r="G495">
        <v>2</v>
      </c>
      <c r="H495" s="2">
        <v>42265</v>
      </c>
      <c r="I495" t="s">
        <v>960</v>
      </c>
      <c r="J495">
        <v>3</v>
      </c>
      <c r="K495" t="e">
        <f>VLOOKUP(Cours_statut[[#This Row],[CodeCours]],Tableau1[[Code de Cours Complet]:[Évaluations]],5,0)</f>
        <v>#N/A</v>
      </c>
      <c r="L495" s="2">
        <v>43234</v>
      </c>
      <c r="M495" t="s">
        <v>1525</v>
      </c>
      <c r="N495" t="s">
        <v>344</v>
      </c>
    </row>
    <row r="496" spans="1:16" hidden="1" x14ac:dyDescent="0.25">
      <c r="A496" t="s">
        <v>2504</v>
      </c>
      <c r="B496" t="s">
        <v>2507</v>
      </c>
      <c r="C496">
        <v>60</v>
      </c>
      <c r="D496">
        <v>3</v>
      </c>
      <c r="E496" t="str">
        <f>_xlfn.CONCAT(Cours_statut[[#This Row],[Code MEQ]],"-",Cours_statut[[#This Row],[Code d''option]],"-0",Cours_statut[[#This Row],[Version du cours]])</f>
        <v>410-613-FD-60-03</v>
      </c>
      <c r="F496">
        <v>4</v>
      </c>
      <c r="G496">
        <v>2</v>
      </c>
      <c r="H496" s="2">
        <v>42277</v>
      </c>
      <c r="I496" t="s">
        <v>960</v>
      </c>
      <c r="J496">
        <v>3</v>
      </c>
      <c r="K496" t="e">
        <f>VLOOKUP(Cours_statut[[#This Row],[CodeCours]],Tableau1[[Code de Cours Complet]:[Évaluations]],5,0)</f>
        <v>#N/A</v>
      </c>
      <c r="L496" s="2">
        <v>43234</v>
      </c>
      <c r="M496" t="s">
        <v>1525</v>
      </c>
      <c r="N496" t="s">
        <v>344</v>
      </c>
    </row>
    <row r="497" spans="1:16" hidden="1" x14ac:dyDescent="0.25">
      <c r="A497" t="s">
        <v>2336</v>
      </c>
      <c r="B497" t="s">
        <v>2337</v>
      </c>
      <c r="C497">
        <v>10</v>
      </c>
      <c r="D497">
        <v>1</v>
      </c>
      <c r="E497" t="str">
        <f>_xlfn.CONCAT(Cours_statut[[#This Row],[Code MEQ]],"-",Cours_statut[[#This Row],[Code d''option]],"-0",Cours_statut[[#This Row],[Version du cours]])</f>
        <v>410-320-FD-10-01</v>
      </c>
      <c r="F497">
        <v>5</v>
      </c>
      <c r="G497">
        <v>1</v>
      </c>
      <c r="H497" s="2">
        <v>40715</v>
      </c>
      <c r="I497" t="s">
        <v>960</v>
      </c>
      <c r="J497">
        <v>3</v>
      </c>
      <c r="K497" t="e">
        <f>VLOOKUP(Cours_statut[[#This Row],[CodeCours]],Tableau1[[Code de Cours Complet]:[Évaluations]],5,0)</f>
        <v>#N/A</v>
      </c>
      <c r="L497" s="2">
        <v>43230</v>
      </c>
      <c r="M497" t="s">
        <v>2338</v>
      </c>
      <c r="N497" t="s">
        <v>344</v>
      </c>
    </row>
    <row r="498" spans="1:16" hidden="1" x14ac:dyDescent="0.25">
      <c r="A498" t="s">
        <v>3516</v>
      </c>
      <c r="B498" t="s">
        <v>3517</v>
      </c>
      <c r="C498">
        <v>53</v>
      </c>
      <c r="D498">
        <v>1</v>
      </c>
      <c r="E498" t="str">
        <f>_xlfn.CONCAT(Cours_statut[[#This Row],[Code MEQ]],"-",Cours_statut[[#This Row],[Code d''option]],"-0",Cours_statut[[#This Row],[Version du cours]])</f>
        <v>842-PPT-33-53-01</v>
      </c>
      <c r="F498">
        <v>0</v>
      </c>
      <c r="G498">
        <v>0</v>
      </c>
      <c r="H498" s="2">
        <v>38896</v>
      </c>
      <c r="I498" t="s">
        <v>960</v>
      </c>
      <c r="J498">
        <v>3</v>
      </c>
      <c r="K498" t="e">
        <f>VLOOKUP(Cours_statut[[#This Row],[CodeCours]],Tableau1[[Code de Cours Complet]:[Évaluations]],5,0)</f>
        <v>#N/A</v>
      </c>
      <c r="L498" s="2">
        <v>43224</v>
      </c>
      <c r="M498" t="s">
        <v>3518</v>
      </c>
      <c r="N498" t="s">
        <v>344</v>
      </c>
    </row>
    <row r="499" spans="1:16" hidden="1" x14ac:dyDescent="0.25">
      <c r="A499" t="s">
        <v>3519</v>
      </c>
      <c r="B499" t="s">
        <v>3520</v>
      </c>
      <c r="C499">
        <v>53</v>
      </c>
      <c r="D499">
        <v>1</v>
      </c>
      <c r="E499" t="str">
        <f>_xlfn.CONCAT(Cours_statut[[#This Row],[Code MEQ]],"-",Cours_statut[[#This Row],[Code d''option]],"-0",Cours_statut[[#This Row],[Version du cours]])</f>
        <v>842-PPT-34-53-01</v>
      </c>
      <c r="F499">
        <v>0</v>
      </c>
      <c r="G499">
        <v>0</v>
      </c>
      <c r="H499" s="2">
        <v>38896</v>
      </c>
      <c r="I499" t="s">
        <v>960</v>
      </c>
      <c r="J499">
        <v>3</v>
      </c>
      <c r="K499" t="e">
        <f>VLOOKUP(Cours_statut[[#This Row],[CodeCours]],Tableau1[[Code de Cours Complet]:[Évaluations]],5,0)</f>
        <v>#N/A</v>
      </c>
      <c r="L499" s="2">
        <v>43224</v>
      </c>
      <c r="M499" t="s">
        <v>3518</v>
      </c>
      <c r="N499" t="s">
        <v>344</v>
      </c>
    </row>
    <row r="500" spans="1:16" hidden="1" x14ac:dyDescent="0.25">
      <c r="A500" t="s">
        <v>3523</v>
      </c>
      <c r="B500" t="s">
        <v>3524</v>
      </c>
      <c r="C500">
        <v>53</v>
      </c>
      <c r="D500">
        <v>1</v>
      </c>
      <c r="E500" t="str">
        <f>_xlfn.CONCAT(Cours_statut[[#This Row],[Code MEQ]],"-",Cours_statut[[#This Row],[Code d''option]],"-0",Cours_statut[[#This Row],[Version du cours]])</f>
        <v>842-PPT-36-53-01</v>
      </c>
      <c r="F500">
        <v>0</v>
      </c>
      <c r="G500">
        <v>0</v>
      </c>
      <c r="H500" s="2">
        <v>38896</v>
      </c>
      <c r="I500" t="s">
        <v>960</v>
      </c>
      <c r="J500">
        <v>3</v>
      </c>
      <c r="K500" t="e">
        <f>VLOOKUP(Cours_statut[[#This Row],[CodeCours]],Tableau1[[Code de Cours Complet]:[Évaluations]],5,0)</f>
        <v>#N/A</v>
      </c>
      <c r="L500" s="2">
        <v>43224</v>
      </c>
      <c r="M500" t="s">
        <v>3518</v>
      </c>
      <c r="N500" t="s">
        <v>344</v>
      </c>
    </row>
    <row r="501" spans="1:16" hidden="1" x14ac:dyDescent="0.25">
      <c r="A501" t="s">
        <v>3525</v>
      </c>
      <c r="B501" t="s">
        <v>3526</v>
      </c>
      <c r="C501">
        <v>53</v>
      </c>
      <c r="D501">
        <v>0</v>
      </c>
      <c r="E501" t="str">
        <f>_xlfn.CONCAT(Cours_statut[[#This Row],[Code MEQ]],"-",Cours_statut[[#This Row],[Code d''option]],"-0",Cours_statut[[#This Row],[Version du cours]])</f>
        <v>842-PPT-37-53-00</v>
      </c>
      <c r="F501">
        <v>0</v>
      </c>
      <c r="G501">
        <v>0</v>
      </c>
      <c r="H501" s="2">
        <v>18264</v>
      </c>
      <c r="I501" t="s">
        <v>960</v>
      </c>
      <c r="J501">
        <v>3</v>
      </c>
      <c r="K501" t="e">
        <f>VLOOKUP(Cours_statut[[#This Row],[CodeCours]],Tableau1[[Code de Cours Complet]:[Évaluations]],5,0)</f>
        <v>#N/A</v>
      </c>
      <c r="L501" s="2">
        <v>43224</v>
      </c>
      <c r="M501" t="s">
        <v>3518</v>
      </c>
      <c r="N501" t="s">
        <v>344</v>
      </c>
    </row>
    <row r="502" spans="1:16" hidden="1" x14ac:dyDescent="0.25">
      <c r="A502" t="s">
        <v>3550</v>
      </c>
      <c r="B502" t="s">
        <v>3552</v>
      </c>
      <c r="C502">
        <v>2</v>
      </c>
      <c r="D502">
        <v>0</v>
      </c>
      <c r="E502" t="str">
        <f>_xlfn.CONCAT(Cours_statut[[#This Row],[Code MEQ]],"-",Cours_statut[[#This Row],[Code d''option]],"-0",Cours_statut[[#This Row],[Version du cours]])</f>
        <v>842-SCA-01-2-00</v>
      </c>
      <c r="F502">
        <v>3</v>
      </c>
      <c r="G502">
        <v>1</v>
      </c>
      <c r="H502" s="2">
        <v>36270</v>
      </c>
      <c r="I502" t="s">
        <v>960</v>
      </c>
      <c r="J502">
        <v>3</v>
      </c>
      <c r="K502" t="e">
        <f>VLOOKUP(Cours_statut[[#This Row],[CodeCours]],Tableau1[[Code de Cours Complet]:[Évaluations]],5,0)</f>
        <v>#N/A</v>
      </c>
      <c r="L502" s="2">
        <v>43224</v>
      </c>
      <c r="M502" t="s">
        <v>3518</v>
      </c>
      <c r="N502" t="s">
        <v>344</v>
      </c>
    </row>
    <row r="503" spans="1:16" hidden="1" x14ac:dyDescent="0.25">
      <c r="A503" t="s">
        <v>3798</v>
      </c>
      <c r="B503" t="s">
        <v>3799</v>
      </c>
      <c r="C503">
        <v>10</v>
      </c>
      <c r="D503">
        <v>1</v>
      </c>
      <c r="E503" t="str">
        <f>_xlfn.CONCAT(Cours_statut[[#This Row],[Code MEQ]],"-",Cours_statut[[#This Row],[Code d''option]],"-0",Cours_statut[[#This Row],[Version du cours]])</f>
        <v>999-ANA-FD-10-01</v>
      </c>
      <c r="F503">
        <v>0</v>
      </c>
      <c r="G503">
        <v>1</v>
      </c>
      <c r="H503" s="2">
        <v>37872</v>
      </c>
      <c r="I503" t="s">
        <v>960</v>
      </c>
      <c r="J503">
        <v>3</v>
      </c>
      <c r="K503" t="e">
        <f>VLOOKUP(Cours_statut[[#This Row],[CodeCours]],Tableau1[[Code de Cours Complet]:[Évaluations]],5,0)</f>
        <v>#N/A</v>
      </c>
      <c r="L503" s="2">
        <v>43224</v>
      </c>
      <c r="M503" t="s">
        <v>3800</v>
      </c>
      <c r="N503" t="s">
        <v>344</v>
      </c>
    </row>
    <row r="504" spans="1:16" x14ac:dyDescent="0.25">
      <c r="A504" t="s">
        <v>1264</v>
      </c>
      <c r="B504" t="s">
        <v>1268</v>
      </c>
      <c r="C504">
        <v>10</v>
      </c>
      <c r="D504">
        <v>3</v>
      </c>
      <c r="E504" t="str">
        <f>_xlfn.CONCAT(Cours_statut[[#This Row],[Code MEQ]],"-",Cours_statut[[#This Row],[Code d''option]],"-0",Cours_statut[[#This Row],[Version du cours]])</f>
        <v>201-203-RE-10-03</v>
      </c>
      <c r="F504">
        <v>4</v>
      </c>
      <c r="G504">
        <v>2</v>
      </c>
      <c r="H504" s="2">
        <v>44392</v>
      </c>
      <c r="I504" t="s">
        <v>974</v>
      </c>
      <c r="J504">
        <v>2</v>
      </c>
      <c r="K504" t="str">
        <f>VLOOKUP(Cours_statut[[#This Row],[CodeCours]],Tableau1[[Code de Cours Complet]:[Évaluations]],5,0)</f>
        <v>EFel3</v>
      </c>
      <c r="L504" s="2"/>
      <c r="M504" t="s">
        <v>344</v>
      </c>
      <c r="N504" t="str">
        <f>VLOOKUP(Cours_statut[[#This Row],[CodeCours]],Tableau13[CodeCours],1,0)</f>
        <v>201-203-RE-10-03</v>
      </c>
      <c r="O504" t="str">
        <f>VLOOKUP(Cours_statut[[#This Row],[CodeCours]],Message_tuteurs!$A$2:$A$86,1,0)</f>
        <v>201-203-RE-10-03</v>
      </c>
      <c r="P504" t="b">
        <f>Cours_statut[[#This Row],[Est_dansCours_operation_massive]]=Cours_statut[[#This Row],[Est_dans_Message_tuteurs]]</f>
        <v>1</v>
      </c>
    </row>
    <row r="505" spans="1:16" hidden="1" x14ac:dyDescent="0.25">
      <c r="A505" t="s">
        <v>2415</v>
      </c>
      <c r="B505" t="s">
        <v>2416</v>
      </c>
      <c r="C505">
        <v>10</v>
      </c>
      <c r="D505">
        <v>1</v>
      </c>
      <c r="E505" t="str">
        <f>_xlfn.CONCAT(Cours_statut[[#This Row],[Code MEQ]],"-",Cours_statut[[#This Row],[Code d''option]],"-0",Cours_statut[[#This Row],[Version du cours]])</f>
        <v>410-513-FD-10-01</v>
      </c>
      <c r="F505">
        <v>5</v>
      </c>
      <c r="G505">
        <v>1</v>
      </c>
      <c r="H505" s="2">
        <v>40715</v>
      </c>
      <c r="I505" t="s">
        <v>960</v>
      </c>
      <c r="J505">
        <v>3</v>
      </c>
      <c r="K505" t="e">
        <f>VLOOKUP(Cours_statut[[#This Row],[CodeCours]],Tableau1[[Code de Cours Complet]:[Évaluations]],5,0)</f>
        <v>#N/A</v>
      </c>
      <c r="L505" s="2">
        <v>43132</v>
      </c>
      <c r="M505" t="s">
        <v>2417</v>
      </c>
      <c r="N505" t="s">
        <v>344</v>
      </c>
    </row>
    <row r="506" spans="1:16" hidden="1" x14ac:dyDescent="0.25">
      <c r="A506" t="s">
        <v>1872</v>
      </c>
      <c r="B506" t="s">
        <v>1875</v>
      </c>
      <c r="C506">
        <v>50</v>
      </c>
      <c r="D506">
        <v>3</v>
      </c>
      <c r="E506" t="str">
        <f>_xlfn.CONCAT(Cours_statut[[#This Row],[Code MEQ]],"-",Cours_statut[[#This Row],[Code d''option]],"-0",Cours_statut[[#This Row],[Version du cours]])</f>
        <v>350-203-FD-50-03</v>
      </c>
      <c r="F506">
        <v>4</v>
      </c>
      <c r="G506">
        <v>1</v>
      </c>
      <c r="H506" s="2">
        <v>39352</v>
      </c>
      <c r="I506" t="s">
        <v>960</v>
      </c>
      <c r="J506">
        <v>3</v>
      </c>
      <c r="K506" t="e">
        <f>VLOOKUP(Cours_statut[[#This Row],[CodeCours]],Tableau1[[Code de Cours Complet]:[Évaluations]],5,0)</f>
        <v>#N/A</v>
      </c>
      <c r="L506" s="2">
        <v>43119</v>
      </c>
      <c r="M506" t="s">
        <v>1876</v>
      </c>
      <c r="N506" t="s">
        <v>344</v>
      </c>
    </row>
    <row r="507" spans="1:16" hidden="1" x14ac:dyDescent="0.25">
      <c r="A507" t="s">
        <v>3109</v>
      </c>
      <c r="B507" t="s">
        <v>3114</v>
      </c>
      <c r="C507">
        <v>10</v>
      </c>
      <c r="D507">
        <v>3</v>
      </c>
      <c r="E507" t="str">
        <f>_xlfn.CONCAT(Cours_statut[[#This Row],[Code MEQ]],"-",Cours_statut[[#This Row],[Code d''option]],"-0",Cours_statut[[#This Row],[Version du cours]])</f>
        <v>607-FPF-03-10-03</v>
      </c>
      <c r="F507">
        <v>4</v>
      </c>
      <c r="G507">
        <v>2</v>
      </c>
      <c r="H507" s="2">
        <v>42345</v>
      </c>
      <c r="I507" t="s">
        <v>960</v>
      </c>
      <c r="J507">
        <v>3</v>
      </c>
      <c r="K507" t="e">
        <f>VLOOKUP(Cours_statut[[#This Row],[CodeCours]],Tableau1[[Code de Cours Complet]:[Évaluations]],5,0)</f>
        <v>#N/A</v>
      </c>
      <c r="L507" s="2">
        <v>43119</v>
      </c>
      <c r="M507" t="s">
        <v>1883</v>
      </c>
      <c r="N507" t="s">
        <v>344</v>
      </c>
    </row>
    <row r="508" spans="1:16" hidden="1" x14ac:dyDescent="0.25">
      <c r="A508" t="s">
        <v>2423</v>
      </c>
      <c r="B508" t="s">
        <v>2424</v>
      </c>
      <c r="C508">
        <v>10</v>
      </c>
      <c r="D508">
        <v>1</v>
      </c>
      <c r="E508" t="str">
        <f>_xlfn.CONCAT(Cours_statut[[#This Row],[Code MEQ]],"-",Cours_statut[[#This Row],[Code d''option]],"-0",Cours_statut[[#This Row],[Version du cours]])</f>
        <v>410-521-FD-10-01</v>
      </c>
      <c r="F508">
        <v>4</v>
      </c>
      <c r="G508">
        <v>1</v>
      </c>
      <c r="H508" s="2">
        <v>40745</v>
      </c>
      <c r="I508" t="s">
        <v>960</v>
      </c>
      <c r="J508">
        <v>3</v>
      </c>
      <c r="K508" t="e">
        <f>VLOOKUP(Cours_statut[[#This Row],[CodeCours]],Tableau1[[Code de Cours Complet]:[Évaluations]],5,0)</f>
        <v>#N/A</v>
      </c>
      <c r="L508" s="2">
        <v>43003</v>
      </c>
      <c r="M508" t="s">
        <v>2425</v>
      </c>
      <c r="N508" t="s">
        <v>344</v>
      </c>
    </row>
    <row r="509" spans="1:16" hidden="1" x14ac:dyDescent="0.25">
      <c r="A509" t="s">
        <v>2433</v>
      </c>
      <c r="B509" t="s">
        <v>2435</v>
      </c>
      <c r="C509">
        <v>10</v>
      </c>
      <c r="D509">
        <v>2</v>
      </c>
      <c r="E509" t="str">
        <f>_xlfn.CONCAT(Cours_statut[[#This Row],[Code MEQ]],"-",Cours_statut[[#This Row],[Code d''option]],"-0",Cours_statut[[#This Row],[Version du cours]])</f>
        <v>410-524-FD-10-02</v>
      </c>
      <c r="F509">
        <v>4</v>
      </c>
      <c r="G509">
        <v>1</v>
      </c>
      <c r="H509" s="2">
        <v>39772</v>
      </c>
      <c r="I509" t="s">
        <v>960</v>
      </c>
      <c r="J509">
        <v>3</v>
      </c>
      <c r="K509" t="e">
        <f>VLOOKUP(Cours_statut[[#This Row],[CodeCours]],Tableau1[[Code de Cours Complet]:[Évaluations]],5,0)</f>
        <v>#N/A</v>
      </c>
      <c r="L509" s="2">
        <v>42985</v>
      </c>
      <c r="M509" t="s">
        <v>1883</v>
      </c>
      <c r="N509" t="s">
        <v>344</v>
      </c>
    </row>
    <row r="510" spans="1:16" hidden="1" x14ac:dyDescent="0.25">
      <c r="A510" t="s">
        <v>1244</v>
      </c>
      <c r="B510" t="s">
        <v>1245</v>
      </c>
      <c r="C510">
        <v>10</v>
      </c>
      <c r="D510">
        <v>1</v>
      </c>
      <c r="E510" t="str">
        <f>_xlfn.CONCAT(Cours_statut[[#This Row],[Code MEQ]],"-",Cours_statut[[#This Row],[Code d''option]],"-0",Cours_statut[[#This Row],[Version du cours]])</f>
        <v>201-105-RE-10-01</v>
      </c>
      <c r="F510">
        <v>4</v>
      </c>
      <c r="G510">
        <v>1</v>
      </c>
      <c r="H510" s="2">
        <v>38611</v>
      </c>
      <c r="I510" t="s">
        <v>960</v>
      </c>
      <c r="J510">
        <v>3</v>
      </c>
      <c r="K510" t="e">
        <f>VLOOKUP(Cours_statut[[#This Row],[CodeCours]],Tableau1[[Code de Cours Complet]:[Évaluations]],5,0)</f>
        <v>#N/A</v>
      </c>
      <c r="L510" s="2">
        <v>42975</v>
      </c>
      <c r="M510" t="s">
        <v>1246</v>
      </c>
      <c r="N510" t="s">
        <v>344</v>
      </c>
    </row>
    <row r="511" spans="1:16" hidden="1" x14ac:dyDescent="0.25">
      <c r="A511" t="s">
        <v>1244</v>
      </c>
      <c r="B511" t="s">
        <v>1247</v>
      </c>
      <c r="C511">
        <v>14</v>
      </c>
      <c r="D511">
        <v>1</v>
      </c>
      <c r="E511" t="str">
        <f>_xlfn.CONCAT(Cours_statut[[#This Row],[Code MEQ]],"-",Cours_statut[[#This Row],[Code d''option]],"-0",Cours_statut[[#This Row],[Version du cours]])</f>
        <v>201-105-RE-14-01</v>
      </c>
      <c r="F511">
        <v>4</v>
      </c>
      <c r="G511">
        <v>1</v>
      </c>
      <c r="H511" s="2">
        <v>40480</v>
      </c>
      <c r="I511" t="s">
        <v>960</v>
      </c>
      <c r="J511">
        <v>3</v>
      </c>
      <c r="K511" t="e">
        <f>VLOOKUP(Cours_statut[[#This Row],[CodeCours]],Tableau1[[Code de Cours Complet]:[Évaluations]],5,0)</f>
        <v>#N/A</v>
      </c>
      <c r="L511" s="2">
        <v>42975</v>
      </c>
      <c r="M511" t="s">
        <v>1248</v>
      </c>
      <c r="N511" t="s">
        <v>344</v>
      </c>
    </row>
    <row r="512" spans="1:16" hidden="1" x14ac:dyDescent="0.25">
      <c r="A512" t="s">
        <v>1973</v>
      </c>
      <c r="B512" t="s">
        <v>1976</v>
      </c>
      <c r="C512">
        <v>60</v>
      </c>
      <c r="D512">
        <v>0</v>
      </c>
      <c r="E512" t="str">
        <f>_xlfn.CONCAT(Cours_statut[[#This Row],[Code MEQ]],"-",Cours_statut[[#This Row],[Code d''option]],"-0",Cours_statut[[#This Row],[Version du cours]])</f>
        <v>381-103-FD-60-00</v>
      </c>
      <c r="F512">
        <v>0</v>
      </c>
      <c r="G512">
        <v>1</v>
      </c>
      <c r="H512" s="2">
        <v>18264</v>
      </c>
      <c r="I512" t="s">
        <v>960</v>
      </c>
      <c r="J512">
        <v>3</v>
      </c>
      <c r="K512" t="e">
        <f>VLOOKUP(Cours_statut[[#This Row],[CodeCours]],Tableau1[[Code de Cours Complet]:[Évaluations]],5,0)</f>
        <v>#N/A</v>
      </c>
      <c r="L512" s="2">
        <v>42915</v>
      </c>
      <c r="M512" t="s">
        <v>1977</v>
      </c>
      <c r="N512" t="s">
        <v>344</v>
      </c>
    </row>
    <row r="513" spans="1:16" hidden="1" x14ac:dyDescent="0.25">
      <c r="A513" t="s">
        <v>1880</v>
      </c>
      <c r="B513" t="s">
        <v>1882</v>
      </c>
      <c r="C513">
        <v>10</v>
      </c>
      <c r="D513">
        <v>2</v>
      </c>
      <c r="E513" t="str">
        <f>_xlfn.CONCAT(Cours_statut[[#This Row],[Code MEQ]],"-",Cours_statut[[#This Row],[Code d''option]],"-0",Cours_statut[[#This Row],[Version du cours]])</f>
        <v>350-303-FD-10-02</v>
      </c>
      <c r="F513">
        <v>3</v>
      </c>
      <c r="G513">
        <v>1</v>
      </c>
      <c r="H513" s="2">
        <v>39575</v>
      </c>
      <c r="I513" t="s">
        <v>960</v>
      </c>
      <c r="J513">
        <v>3</v>
      </c>
      <c r="K513" t="e">
        <f>VLOOKUP(Cours_statut[[#This Row],[CodeCours]],Tableau1[[Code de Cours Complet]:[Évaluations]],5,0)</f>
        <v>#N/A</v>
      </c>
      <c r="L513" s="2">
        <v>42878</v>
      </c>
      <c r="M513" t="s">
        <v>1883</v>
      </c>
      <c r="N513" t="s">
        <v>344</v>
      </c>
    </row>
    <row r="514" spans="1:16" hidden="1" x14ac:dyDescent="0.25">
      <c r="A514" t="s">
        <v>1331</v>
      </c>
      <c r="B514" t="s">
        <v>1347</v>
      </c>
      <c r="C514">
        <v>70</v>
      </c>
      <c r="D514">
        <v>1</v>
      </c>
      <c r="E514" t="str">
        <f>_xlfn.CONCAT(Cours_statut[[#This Row],[Code MEQ]],"-",Cours_statut[[#This Row],[Code d''option]],"-0",Cours_statut[[#This Row],[Version du cours]])</f>
        <v>201-NYA-05-70-01</v>
      </c>
      <c r="F514">
        <v>4</v>
      </c>
      <c r="G514">
        <v>1</v>
      </c>
      <c r="H514" s="2">
        <v>40231</v>
      </c>
      <c r="I514" t="s">
        <v>960</v>
      </c>
      <c r="J514">
        <v>3</v>
      </c>
      <c r="K514" t="e">
        <f>VLOOKUP(Cours_statut[[#This Row],[CodeCours]],Tableau1[[Code de Cours Complet]:[Évaluations]],5,0)</f>
        <v>#N/A</v>
      </c>
      <c r="L514" s="2">
        <v>42860</v>
      </c>
      <c r="M514" t="s">
        <v>1348</v>
      </c>
      <c r="N514" t="s">
        <v>344</v>
      </c>
    </row>
    <row r="515" spans="1:16" hidden="1" x14ac:dyDescent="0.25">
      <c r="A515" t="s">
        <v>1331</v>
      </c>
      <c r="B515" t="s">
        <v>1352</v>
      </c>
      <c r="C515">
        <v>74</v>
      </c>
      <c r="D515">
        <v>1</v>
      </c>
      <c r="E515" t="str">
        <f>_xlfn.CONCAT(Cours_statut[[#This Row],[Code MEQ]],"-",Cours_statut[[#This Row],[Code d''option]],"-0",Cours_statut[[#This Row],[Version du cours]])</f>
        <v>201-NYA-05-74-01</v>
      </c>
      <c r="F515">
        <v>4</v>
      </c>
      <c r="G515">
        <v>1</v>
      </c>
      <c r="H515" s="2">
        <v>40234</v>
      </c>
      <c r="I515" t="s">
        <v>960</v>
      </c>
      <c r="J515">
        <v>3</v>
      </c>
      <c r="K515" t="e">
        <f>VLOOKUP(Cours_statut[[#This Row],[CodeCours]],Tableau1[[Code de Cours Complet]:[Évaluations]],5,0)</f>
        <v>#N/A</v>
      </c>
      <c r="L515" s="2">
        <v>42860</v>
      </c>
      <c r="M515" t="s">
        <v>1353</v>
      </c>
      <c r="N515" t="s">
        <v>344</v>
      </c>
    </row>
    <row r="516" spans="1:16" hidden="1" x14ac:dyDescent="0.25">
      <c r="A516" t="s">
        <v>2276</v>
      </c>
      <c r="B516" t="s">
        <v>2277</v>
      </c>
      <c r="C516">
        <v>60</v>
      </c>
      <c r="D516">
        <v>1</v>
      </c>
      <c r="E516" t="str">
        <f>_xlfn.CONCAT(Cours_statut[[#This Row],[Code MEQ]],"-",Cours_statut[[#This Row],[Code d''option]],"-0",Cours_statut[[#This Row],[Version du cours]])</f>
        <v>410-214-FD-60-01</v>
      </c>
      <c r="F516">
        <v>4</v>
      </c>
      <c r="G516">
        <v>1</v>
      </c>
      <c r="H516" s="2">
        <v>39143</v>
      </c>
      <c r="I516" t="s">
        <v>960</v>
      </c>
      <c r="J516">
        <v>3</v>
      </c>
      <c r="K516" t="e">
        <f>VLOOKUP(Cours_statut[[#This Row],[CodeCours]],Tableau1[[Code de Cours Complet]:[Évaluations]],5,0)</f>
        <v>#N/A</v>
      </c>
      <c r="L516" s="2">
        <v>42803</v>
      </c>
      <c r="M516" t="s">
        <v>970</v>
      </c>
      <c r="N516" t="s">
        <v>344</v>
      </c>
    </row>
    <row r="517" spans="1:16" hidden="1" x14ac:dyDescent="0.25">
      <c r="A517" t="s">
        <v>999</v>
      </c>
      <c r="B517" t="s">
        <v>1000</v>
      </c>
      <c r="C517">
        <v>60</v>
      </c>
      <c r="D517">
        <v>1</v>
      </c>
      <c r="E517" t="str">
        <f>_xlfn.CONCAT(Cours_statut[[#This Row],[Code MEQ]],"-",Cours_statut[[#This Row],[Code d''option]],"-0",Cours_statut[[#This Row],[Version du cours]])</f>
        <v>109-101-MQ-60-01</v>
      </c>
      <c r="F517">
        <v>7</v>
      </c>
      <c r="G517">
        <v>2</v>
      </c>
      <c r="H517" s="2">
        <v>41060</v>
      </c>
      <c r="I517" t="s">
        <v>960</v>
      </c>
      <c r="J517">
        <v>3</v>
      </c>
      <c r="K517" t="e">
        <f>VLOOKUP(Cours_statut[[#This Row],[CodeCours]],Tableau1[[Code de Cours Complet]:[Évaluations]],5,0)</f>
        <v>#N/A</v>
      </c>
      <c r="L517" s="2">
        <v>42793</v>
      </c>
      <c r="M517" t="s">
        <v>1001</v>
      </c>
      <c r="N517" t="s">
        <v>344</v>
      </c>
    </row>
    <row r="518" spans="1:16" hidden="1" x14ac:dyDescent="0.25">
      <c r="A518" t="s">
        <v>1517</v>
      </c>
      <c r="B518" t="s">
        <v>1522</v>
      </c>
      <c r="C518">
        <v>60</v>
      </c>
      <c r="D518">
        <v>2</v>
      </c>
      <c r="E518" t="str">
        <f>_xlfn.CONCAT(Cours_statut[[#This Row],[Code MEQ]],"-",Cours_statut[[#This Row],[Code d''option]],"-0",Cours_statut[[#This Row],[Version du cours]])</f>
        <v>320-103-FD-60-02</v>
      </c>
      <c r="F518">
        <v>4</v>
      </c>
      <c r="G518">
        <v>1</v>
      </c>
      <c r="H518" s="2">
        <v>41677</v>
      </c>
      <c r="I518" t="s">
        <v>960</v>
      </c>
      <c r="J518">
        <v>3</v>
      </c>
      <c r="K518" t="e">
        <f>VLOOKUP(Cours_statut[[#This Row],[CodeCours]],Tableau1[[Code de Cours Complet]:[Évaluations]],5,0)</f>
        <v>#N/A</v>
      </c>
      <c r="L518" s="2">
        <v>42765</v>
      </c>
      <c r="M518" t="s">
        <v>1523</v>
      </c>
      <c r="N518" t="s">
        <v>344</v>
      </c>
    </row>
    <row r="519" spans="1:16" hidden="1" x14ac:dyDescent="0.25">
      <c r="A519" t="s">
        <v>2489</v>
      </c>
      <c r="B519" t="s">
        <v>2490</v>
      </c>
      <c r="C519">
        <v>60</v>
      </c>
      <c r="D519">
        <v>1</v>
      </c>
      <c r="E519" t="str">
        <f>_xlfn.CONCAT(Cours_statut[[#This Row],[Code MEQ]],"-",Cours_statut[[#This Row],[Code d''option]],"-0",Cours_statut[[#This Row],[Version du cours]])</f>
        <v>410-604-FD-60-01</v>
      </c>
      <c r="F519">
        <v>4</v>
      </c>
      <c r="G519">
        <v>1</v>
      </c>
      <c r="H519" s="2">
        <v>41165</v>
      </c>
      <c r="I519" t="s">
        <v>960</v>
      </c>
      <c r="J519">
        <v>3</v>
      </c>
      <c r="K519" t="e">
        <f>VLOOKUP(Cours_statut[[#This Row],[CodeCours]],Tableau1[[Code de Cours Complet]:[Évaluations]],5,0)</f>
        <v>#N/A</v>
      </c>
      <c r="L519" s="2">
        <v>42754</v>
      </c>
      <c r="M519" t="s">
        <v>970</v>
      </c>
      <c r="N519" t="s">
        <v>344</v>
      </c>
    </row>
    <row r="520" spans="1:16" hidden="1" x14ac:dyDescent="0.25">
      <c r="A520" t="s">
        <v>1311</v>
      </c>
      <c r="B520" t="s">
        <v>1312</v>
      </c>
      <c r="C520">
        <v>10</v>
      </c>
      <c r="D520">
        <v>1</v>
      </c>
      <c r="E520" t="str">
        <f>_xlfn.CONCAT(Cours_statut[[#This Row],[Code MEQ]],"-",Cours_statut[[#This Row],[Code d''option]],"-0",Cours_statut[[#This Row],[Version du cours]])</f>
        <v>201-337-FD-10-01</v>
      </c>
      <c r="F520">
        <v>4</v>
      </c>
      <c r="G520">
        <v>1</v>
      </c>
      <c r="H520" s="2">
        <v>40744</v>
      </c>
      <c r="I520" t="s">
        <v>960</v>
      </c>
      <c r="J520">
        <v>3</v>
      </c>
      <c r="K520" t="e">
        <f>VLOOKUP(Cours_statut[[#This Row],[CodeCours]],Tableau1[[Code de Cours Complet]:[Évaluations]],5,0)</f>
        <v>#N/A</v>
      </c>
      <c r="L520" s="2">
        <v>42712</v>
      </c>
      <c r="M520" t="s">
        <v>1313</v>
      </c>
      <c r="N520" t="s">
        <v>344</v>
      </c>
    </row>
    <row r="521" spans="1:16" x14ac:dyDescent="0.25">
      <c r="A521" t="s">
        <v>1316</v>
      </c>
      <c r="B521" t="s">
        <v>1322</v>
      </c>
      <c r="C521">
        <v>10</v>
      </c>
      <c r="D521">
        <v>5</v>
      </c>
      <c r="E521" t="str">
        <f>_xlfn.CONCAT(Cours_statut[[#This Row],[Code MEQ]],"-",Cours_statut[[#This Row],[Code d''option]],"-0",Cours_statut[[#This Row],[Version du cours]])</f>
        <v>201-404-FD-10-05</v>
      </c>
      <c r="F521">
        <v>4</v>
      </c>
      <c r="G521">
        <v>2</v>
      </c>
      <c r="H521" s="2">
        <v>44392</v>
      </c>
      <c r="I521" t="s">
        <v>974</v>
      </c>
      <c r="J521">
        <v>2</v>
      </c>
      <c r="K521" t="str">
        <f>VLOOKUP(Cours_statut[[#This Row],[CodeCours]],Tableau1[[Code de Cours Complet]:[Évaluations]],5,0)</f>
        <v>EFel2</v>
      </c>
      <c r="L521" s="2"/>
      <c r="M521" t="s">
        <v>344</v>
      </c>
      <c r="N521" t="str">
        <f>VLOOKUP(Cours_statut[[#This Row],[CodeCours]],Tableau13[CodeCours],1,0)</f>
        <v>201-404-FD-10-05</v>
      </c>
      <c r="O521" t="str">
        <f>VLOOKUP(Cours_statut[[#This Row],[CodeCours]],Message_tuteurs!$A$2:$A$86,1,0)</f>
        <v>201-404-FD-10-05</v>
      </c>
      <c r="P521" t="b">
        <f>Cours_statut[[#This Row],[Est_dansCours_operation_massive]]=Cours_statut[[#This Row],[Est_dans_Message_tuteurs]]</f>
        <v>1</v>
      </c>
    </row>
    <row r="522" spans="1:16" hidden="1" x14ac:dyDescent="0.25">
      <c r="A522" t="s">
        <v>1600</v>
      </c>
      <c r="B522" t="s">
        <v>1602</v>
      </c>
      <c r="C522">
        <v>10</v>
      </c>
      <c r="D522">
        <v>2</v>
      </c>
      <c r="E522" t="str">
        <f>_xlfn.CONCAT(Cours_statut[[#This Row],[Code MEQ]],"-",Cours_statut[[#This Row],[Code d''option]],"-0",Cours_statut[[#This Row],[Version du cours]])</f>
        <v>322-763-RL-10-02</v>
      </c>
      <c r="F522">
        <v>4</v>
      </c>
      <c r="G522">
        <v>1</v>
      </c>
      <c r="H522" s="2">
        <v>39127</v>
      </c>
      <c r="I522" t="s">
        <v>960</v>
      </c>
      <c r="J522">
        <v>3</v>
      </c>
      <c r="K522" t="e">
        <f>VLOOKUP(Cours_statut[[#This Row],[CodeCours]],Tableau1[[Code de Cours Complet]:[Évaluations]],5,0)</f>
        <v>#N/A</v>
      </c>
      <c r="L522" s="2">
        <v>42704</v>
      </c>
      <c r="M522" t="s">
        <v>1603</v>
      </c>
      <c r="N522" t="s">
        <v>344</v>
      </c>
    </row>
    <row r="523" spans="1:16" hidden="1" x14ac:dyDescent="0.25">
      <c r="A523" t="s">
        <v>2966</v>
      </c>
      <c r="B523" t="s">
        <v>2967</v>
      </c>
      <c r="C523">
        <v>65</v>
      </c>
      <c r="D523">
        <v>1</v>
      </c>
      <c r="E523" t="str">
        <f>_xlfn.CONCAT(Cours_statut[[#This Row],[Code MEQ]],"-",Cours_statut[[#This Row],[Code d''option]],"-0",Cours_statut[[#This Row],[Version du cours]])</f>
        <v>603-103-MQ-65-01</v>
      </c>
      <c r="F523">
        <v>5</v>
      </c>
      <c r="G523">
        <v>1</v>
      </c>
      <c r="H523" s="2">
        <v>40823</v>
      </c>
      <c r="I523" t="s">
        <v>960</v>
      </c>
      <c r="J523">
        <v>3</v>
      </c>
      <c r="K523" t="e">
        <f>VLOOKUP(Cours_statut[[#This Row],[CodeCours]],Tableau1[[Code de Cours Complet]:[Évaluations]],5,0)</f>
        <v>#N/A</v>
      </c>
      <c r="L523" s="2">
        <v>42704</v>
      </c>
      <c r="M523" t="s">
        <v>2968</v>
      </c>
      <c r="N523" t="s">
        <v>344</v>
      </c>
    </row>
    <row r="524" spans="1:16" hidden="1" x14ac:dyDescent="0.25">
      <c r="A524" t="s">
        <v>3213</v>
      </c>
      <c r="B524" t="s">
        <v>3215</v>
      </c>
      <c r="C524">
        <v>80</v>
      </c>
      <c r="D524">
        <v>1</v>
      </c>
      <c r="E524" t="str">
        <f>_xlfn.CONCAT(Cours_statut[[#This Row],[Code MEQ]],"-",Cours_statut[[#This Row],[Code d''option]],"-0",Cours_statut[[#This Row],[Version du cours]])</f>
        <v>836-CEC-FD-80-01</v>
      </c>
      <c r="F524">
        <v>3</v>
      </c>
      <c r="G524">
        <v>0</v>
      </c>
      <c r="H524" s="2">
        <v>37658</v>
      </c>
      <c r="I524" t="s">
        <v>960</v>
      </c>
      <c r="J524">
        <v>3</v>
      </c>
      <c r="K524" t="e">
        <f>VLOOKUP(Cours_statut[[#This Row],[CodeCours]],Tableau1[[Code de Cours Complet]:[Évaluations]],5,0)</f>
        <v>#N/A</v>
      </c>
      <c r="L524" s="2">
        <v>42704</v>
      </c>
      <c r="M524" t="s">
        <v>3216</v>
      </c>
      <c r="N524" t="s">
        <v>344</v>
      </c>
    </row>
    <row r="525" spans="1:16" hidden="1" x14ac:dyDescent="0.25">
      <c r="A525" t="s">
        <v>2681</v>
      </c>
      <c r="B525" t="s">
        <v>2684</v>
      </c>
      <c r="C525">
        <v>60</v>
      </c>
      <c r="D525">
        <v>3</v>
      </c>
      <c r="E525" t="str">
        <f>_xlfn.CONCAT(Cours_statut[[#This Row],[Code MEQ]],"-",Cours_statut[[#This Row],[Code d''option]],"-0",Cours_statut[[#This Row],[Version du cours]])</f>
        <v>420-104-FD-60-03</v>
      </c>
      <c r="F525">
        <v>4</v>
      </c>
      <c r="G525">
        <v>2</v>
      </c>
      <c r="H525" s="2">
        <v>41851</v>
      </c>
      <c r="I525" t="s">
        <v>960</v>
      </c>
      <c r="J525">
        <v>3</v>
      </c>
      <c r="K525" t="e">
        <f>VLOOKUP(Cours_statut[[#This Row],[CodeCours]],Tableau1[[Code de Cours Complet]:[Évaluations]],5,0)</f>
        <v>#N/A</v>
      </c>
      <c r="L525" s="2">
        <v>42692</v>
      </c>
      <c r="M525" t="s">
        <v>2685</v>
      </c>
      <c r="N525" t="s">
        <v>344</v>
      </c>
    </row>
    <row r="526" spans="1:16" hidden="1" x14ac:dyDescent="0.25">
      <c r="A526" t="s">
        <v>2691</v>
      </c>
      <c r="B526" t="s">
        <v>2694</v>
      </c>
      <c r="C526">
        <v>60</v>
      </c>
      <c r="D526">
        <v>3</v>
      </c>
      <c r="E526" t="str">
        <f>_xlfn.CONCAT(Cours_statut[[#This Row],[Code MEQ]],"-",Cours_statut[[#This Row],[Code d''option]],"-0",Cours_statut[[#This Row],[Version du cours]])</f>
        <v>420-105-FD-60-03</v>
      </c>
      <c r="F526">
        <v>5</v>
      </c>
      <c r="G526">
        <v>2</v>
      </c>
      <c r="H526" s="2">
        <v>42264</v>
      </c>
      <c r="I526" t="s">
        <v>960</v>
      </c>
      <c r="J526">
        <v>3</v>
      </c>
      <c r="K526" t="e">
        <f>VLOOKUP(Cours_statut[[#This Row],[CodeCours]],Tableau1[[Code de Cours Complet]:[Évaluations]],5,0)</f>
        <v>#N/A</v>
      </c>
      <c r="L526" s="2">
        <v>42692</v>
      </c>
      <c r="M526" t="s">
        <v>2695</v>
      </c>
      <c r="N526" t="s">
        <v>344</v>
      </c>
    </row>
    <row r="527" spans="1:16" hidden="1" x14ac:dyDescent="0.25">
      <c r="A527" t="s">
        <v>2259</v>
      </c>
      <c r="B527" t="s">
        <v>2261</v>
      </c>
      <c r="C527">
        <v>10</v>
      </c>
      <c r="D527">
        <v>2</v>
      </c>
      <c r="E527" t="str">
        <f>_xlfn.CONCAT(Cours_statut[[#This Row],[Code MEQ]],"-",Cours_statut[[#This Row],[Code d''option]],"-0",Cours_statut[[#This Row],[Version du cours]])</f>
        <v>410-203-FD-10-02</v>
      </c>
      <c r="F527">
        <v>4</v>
      </c>
      <c r="G527">
        <v>1</v>
      </c>
      <c r="H527" s="2">
        <v>39400</v>
      </c>
      <c r="I527" t="s">
        <v>960</v>
      </c>
      <c r="J527">
        <v>3</v>
      </c>
      <c r="K527" t="e">
        <f>VLOOKUP(Cours_statut[[#This Row],[CodeCours]],Tableau1[[Code de Cours Complet]:[Évaluations]],5,0)</f>
        <v>#N/A</v>
      </c>
      <c r="L527" s="2">
        <v>42690</v>
      </c>
      <c r="M527" t="s">
        <v>2262</v>
      </c>
      <c r="N527" t="s">
        <v>344</v>
      </c>
    </row>
    <row r="528" spans="1:16" hidden="1" x14ac:dyDescent="0.25">
      <c r="A528" t="s">
        <v>1244</v>
      </c>
      <c r="B528" t="s">
        <v>1255</v>
      </c>
      <c r="C528">
        <v>75</v>
      </c>
      <c r="D528">
        <v>1</v>
      </c>
      <c r="E528" t="str">
        <f>_xlfn.CONCAT(Cours_statut[[#This Row],[Code MEQ]],"-",Cours_statut[[#This Row],[Code d''option]],"-0",Cours_statut[[#This Row],[Version du cours]])</f>
        <v>201-105-RE-75-01</v>
      </c>
      <c r="F528">
        <v>4</v>
      </c>
      <c r="G528">
        <v>1</v>
      </c>
      <c r="H528" s="2">
        <v>41088</v>
      </c>
      <c r="I528" t="s">
        <v>960</v>
      </c>
      <c r="J528">
        <v>3</v>
      </c>
      <c r="K528" t="e">
        <f>VLOOKUP(Cours_statut[[#This Row],[CodeCours]],Tableau1[[Code de Cours Complet]:[Évaluations]],5,0)</f>
        <v>#N/A</v>
      </c>
      <c r="L528" s="2">
        <v>42621</v>
      </c>
      <c r="M528" t="s">
        <v>1256</v>
      </c>
      <c r="N528" t="s">
        <v>344</v>
      </c>
    </row>
    <row r="529" spans="1:14" hidden="1" x14ac:dyDescent="0.25">
      <c r="A529" t="s">
        <v>1220</v>
      </c>
      <c r="B529" t="s">
        <v>1222</v>
      </c>
      <c r="C529">
        <v>10</v>
      </c>
      <c r="D529">
        <v>2</v>
      </c>
      <c r="E529" t="str">
        <f>_xlfn.CONCAT(Cours_statut[[#This Row],[Code MEQ]],"-",Cours_statut[[#This Row],[Code d''option]],"-0",Cours_statut[[#This Row],[Version du cours]])</f>
        <v>201-103-RE-10-02</v>
      </c>
      <c r="F529">
        <v>4</v>
      </c>
      <c r="G529">
        <v>1</v>
      </c>
      <c r="H529" s="2">
        <v>39560</v>
      </c>
      <c r="I529" t="s">
        <v>960</v>
      </c>
      <c r="J529">
        <v>3</v>
      </c>
      <c r="K529" t="e">
        <f>VLOOKUP(Cours_statut[[#This Row],[CodeCours]],Tableau1[[Code de Cours Complet]:[Évaluations]],5,0)</f>
        <v>#N/A</v>
      </c>
      <c r="L529" s="2">
        <v>42565</v>
      </c>
      <c r="M529" t="s">
        <v>1223</v>
      </c>
      <c r="N529" t="s">
        <v>344</v>
      </c>
    </row>
    <row r="530" spans="1:14" hidden="1" x14ac:dyDescent="0.25">
      <c r="A530" t="s">
        <v>1220</v>
      </c>
      <c r="B530" t="s">
        <v>1230</v>
      </c>
      <c r="C530">
        <v>14</v>
      </c>
      <c r="D530">
        <v>2</v>
      </c>
      <c r="E530" t="str">
        <f>_xlfn.CONCAT(Cours_statut[[#This Row],[Code MEQ]],"-",Cours_statut[[#This Row],[Code d''option]],"-0",Cours_statut[[#This Row],[Version du cours]])</f>
        <v>201-103-RE-14-02</v>
      </c>
      <c r="F530">
        <v>4</v>
      </c>
      <c r="G530">
        <v>1</v>
      </c>
      <c r="H530" s="2">
        <v>41484</v>
      </c>
      <c r="I530" t="s">
        <v>960</v>
      </c>
      <c r="J530">
        <v>3</v>
      </c>
      <c r="K530" t="e">
        <f>VLOOKUP(Cours_statut[[#This Row],[CodeCours]],Tableau1[[Code de Cours Complet]:[Évaluations]],5,0)</f>
        <v>#N/A</v>
      </c>
      <c r="L530" s="2">
        <v>42565</v>
      </c>
      <c r="M530" t="s">
        <v>1231</v>
      </c>
      <c r="N530" t="s">
        <v>344</v>
      </c>
    </row>
    <row r="531" spans="1:14" hidden="1" x14ac:dyDescent="0.25">
      <c r="A531" t="s">
        <v>2960</v>
      </c>
      <c r="B531" t="s">
        <v>2961</v>
      </c>
      <c r="C531">
        <v>65</v>
      </c>
      <c r="D531">
        <v>1</v>
      </c>
      <c r="E531" t="str">
        <f>_xlfn.CONCAT(Cours_statut[[#This Row],[Code MEQ]],"-",Cours_statut[[#This Row],[Code d''option]],"-0",Cours_statut[[#This Row],[Version du cours]])</f>
        <v>603-102-MQ-65-01</v>
      </c>
      <c r="F531">
        <v>5</v>
      </c>
      <c r="G531">
        <v>1</v>
      </c>
      <c r="H531" s="2">
        <v>40500</v>
      </c>
      <c r="I531" t="s">
        <v>960</v>
      </c>
      <c r="J531">
        <v>3</v>
      </c>
      <c r="K531" t="e">
        <f>VLOOKUP(Cours_statut[[#This Row],[CodeCours]],Tableau1[[Code de Cours Complet]:[Évaluations]],5,0)</f>
        <v>#N/A</v>
      </c>
      <c r="L531" s="2">
        <v>42535</v>
      </c>
      <c r="M531" t="s">
        <v>2962</v>
      </c>
      <c r="N531" t="s">
        <v>344</v>
      </c>
    </row>
    <row r="532" spans="1:14" hidden="1" x14ac:dyDescent="0.25">
      <c r="A532" t="s">
        <v>3748</v>
      </c>
      <c r="B532" t="s">
        <v>3755</v>
      </c>
      <c r="C532">
        <v>14</v>
      </c>
      <c r="D532">
        <v>0</v>
      </c>
      <c r="E532" t="str">
        <f>_xlfn.CONCAT(Cours_statut[[#This Row],[Code MEQ]],"-",Cours_statut[[#This Row],[Code d''option]],"-0",Cours_statut[[#This Row],[Version du cours]])</f>
        <v>861-EUF-FD-14-00</v>
      </c>
      <c r="F532">
        <v>4</v>
      </c>
      <c r="G532">
        <v>1</v>
      </c>
      <c r="H532" s="2">
        <v>18264</v>
      </c>
      <c r="I532" t="s">
        <v>960</v>
      </c>
      <c r="J532">
        <v>3</v>
      </c>
      <c r="K532" t="e">
        <f>VLOOKUP(Cours_statut[[#This Row],[CodeCours]],Tableau1[[Code de Cours Complet]:[Évaluations]],5,0)</f>
        <v>#N/A</v>
      </c>
      <c r="L532" s="2">
        <v>42502</v>
      </c>
      <c r="M532" t="s">
        <v>960</v>
      </c>
      <c r="N532" t="s">
        <v>344</v>
      </c>
    </row>
    <row r="533" spans="1:14" hidden="1" x14ac:dyDescent="0.25">
      <c r="A533" t="s">
        <v>3748</v>
      </c>
      <c r="B533" t="s">
        <v>3756</v>
      </c>
      <c r="C533">
        <v>16</v>
      </c>
      <c r="D533">
        <v>0</v>
      </c>
      <c r="E533" t="str">
        <f>_xlfn.CONCAT(Cours_statut[[#This Row],[Code MEQ]],"-",Cours_statut[[#This Row],[Code d''option]],"-0",Cours_statut[[#This Row],[Version du cours]])</f>
        <v>861-EUF-FD-16-00</v>
      </c>
      <c r="F533">
        <v>4</v>
      </c>
      <c r="G533">
        <v>1</v>
      </c>
      <c r="H533" s="2">
        <v>18264</v>
      </c>
      <c r="I533" t="s">
        <v>960</v>
      </c>
      <c r="J533">
        <v>3</v>
      </c>
      <c r="K533" t="e">
        <f>VLOOKUP(Cours_statut[[#This Row],[CodeCours]],Tableau1[[Code de Cours Complet]:[Évaluations]],5,0)</f>
        <v>#N/A</v>
      </c>
      <c r="L533" s="2">
        <v>42502</v>
      </c>
      <c r="M533" t="s">
        <v>960</v>
      </c>
      <c r="N533" t="s">
        <v>344</v>
      </c>
    </row>
    <row r="534" spans="1:14" hidden="1" x14ac:dyDescent="0.25">
      <c r="A534" t="s">
        <v>3748</v>
      </c>
      <c r="B534" t="s">
        <v>3757</v>
      </c>
      <c r="C534">
        <v>17</v>
      </c>
      <c r="D534">
        <v>0</v>
      </c>
      <c r="E534" t="str">
        <f>_xlfn.CONCAT(Cours_statut[[#This Row],[Code MEQ]],"-",Cours_statut[[#This Row],[Code d''option]],"-0",Cours_statut[[#This Row],[Version du cours]])</f>
        <v>861-EUF-FD-17-00</v>
      </c>
      <c r="F534">
        <v>4</v>
      </c>
      <c r="G534">
        <v>1</v>
      </c>
      <c r="H534" s="2">
        <v>18264</v>
      </c>
      <c r="I534" t="s">
        <v>960</v>
      </c>
      <c r="J534">
        <v>3</v>
      </c>
      <c r="K534" t="e">
        <f>VLOOKUP(Cours_statut[[#This Row],[CodeCours]],Tableau1[[Code de Cours Complet]:[Évaluations]],5,0)</f>
        <v>#N/A</v>
      </c>
      <c r="L534" s="2">
        <v>42502</v>
      </c>
      <c r="M534" t="s">
        <v>960</v>
      </c>
      <c r="N534" t="s">
        <v>344</v>
      </c>
    </row>
    <row r="535" spans="1:14" hidden="1" x14ac:dyDescent="0.25">
      <c r="A535" t="s">
        <v>3748</v>
      </c>
      <c r="B535" t="s">
        <v>3758</v>
      </c>
      <c r="C535">
        <v>18</v>
      </c>
      <c r="D535">
        <v>0</v>
      </c>
      <c r="E535" t="str">
        <f>_xlfn.CONCAT(Cours_statut[[#This Row],[Code MEQ]],"-",Cours_statut[[#This Row],[Code d''option]],"-0",Cours_statut[[#This Row],[Version du cours]])</f>
        <v>861-EUF-FD-18-00</v>
      </c>
      <c r="F535">
        <v>4</v>
      </c>
      <c r="G535">
        <v>1</v>
      </c>
      <c r="H535" s="2">
        <v>18264</v>
      </c>
      <c r="I535" t="s">
        <v>960</v>
      </c>
      <c r="J535">
        <v>3</v>
      </c>
      <c r="K535" t="e">
        <f>VLOOKUP(Cours_statut[[#This Row],[CodeCours]],Tableau1[[Code de Cours Complet]:[Évaluations]],5,0)</f>
        <v>#N/A</v>
      </c>
      <c r="L535" s="2">
        <v>42502</v>
      </c>
      <c r="M535" t="s">
        <v>960</v>
      </c>
      <c r="N535" t="s">
        <v>344</v>
      </c>
    </row>
    <row r="536" spans="1:14" hidden="1" x14ac:dyDescent="0.25">
      <c r="A536" t="s">
        <v>3748</v>
      </c>
      <c r="B536" t="s">
        <v>3759</v>
      </c>
      <c r="C536">
        <v>19</v>
      </c>
      <c r="D536">
        <v>0</v>
      </c>
      <c r="E536" t="str">
        <f>_xlfn.CONCAT(Cours_statut[[#This Row],[Code MEQ]],"-",Cours_statut[[#This Row],[Code d''option]],"-0",Cours_statut[[#This Row],[Version du cours]])</f>
        <v>861-EUF-FD-19-00</v>
      </c>
      <c r="F536">
        <v>4</v>
      </c>
      <c r="G536">
        <v>1</v>
      </c>
      <c r="H536" s="2">
        <v>18264</v>
      </c>
      <c r="I536" t="s">
        <v>960</v>
      </c>
      <c r="J536">
        <v>3</v>
      </c>
      <c r="K536" t="e">
        <f>VLOOKUP(Cours_statut[[#This Row],[CodeCours]],Tableau1[[Code de Cours Complet]:[Évaluations]],5,0)</f>
        <v>#N/A</v>
      </c>
      <c r="L536" s="2">
        <v>42502</v>
      </c>
      <c r="M536" t="s">
        <v>960</v>
      </c>
      <c r="N536" t="s">
        <v>344</v>
      </c>
    </row>
    <row r="537" spans="1:14" hidden="1" x14ac:dyDescent="0.25">
      <c r="A537" t="s">
        <v>3748</v>
      </c>
      <c r="B537" t="s">
        <v>3760</v>
      </c>
      <c r="C537">
        <v>22</v>
      </c>
      <c r="D537">
        <v>0</v>
      </c>
      <c r="E537" t="str">
        <f>_xlfn.CONCAT(Cours_statut[[#This Row],[Code MEQ]],"-",Cours_statut[[#This Row],[Code d''option]],"-0",Cours_statut[[#This Row],[Version du cours]])</f>
        <v>861-EUF-FD-22-00</v>
      </c>
      <c r="F537">
        <v>4</v>
      </c>
      <c r="G537">
        <v>1</v>
      </c>
      <c r="H537" s="2">
        <v>18264</v>
      </c>
      <c r="I537" t="s">
        <v>960</v>
      </c>
      <c r="J537">
        <v>3</v>
      </c>
      <c r="K537" t="e">
        <f>VLOOKUP(Cours_statut[[#This Row],[CodeCours]],Tableau1[[Code de Cours Complet]:[Évaluations]],5,0)</f>
        <v>#N/A</v>
      </c>
      <c r="L537" s="2">
        <v>42502</v>
      </c>
      <c r="M537" t="s">
        <v>960</v>
      </c>
      <c r="N537" t="s">
        <v>344</v>
      </c>
    </row>
    <row r="538" spans="1:14" hidden="1" x14ac:dyDescent="0.25">
      <c r="A538" t="s">
        <v>3748</v>
      </c>
      <c r="B538" t="s">
        <v>3761</v>
      </c>
      <c r="C538">
        <v>23</v>
      </c>
      <c r="D538">
        <v>0</v>
      </c>
      <c r="E538" t="str">
        <f>_xlfn.CONCAT(Cours_statut[[#This Row],[Code MEQ]],"-",Cours_statut[[#This Row],[Code d''option]],"-0",Cours_statut[[#This Row],[Version du cours]])</f>
        <v>861-EUF-FD-23-00</v>
      </c>
      <c r="F538">
        <v>4</v>
      </c>
      <c r="G538">
        <v>1</v>
      </c>
      <c r="H538" s="2">
        <v>18264</v>
      </c>
      <c r="I538" t="s">
        <v>960</v>
      </c>
      <c r="J538">
        <v>3</v>
      </c>
      <c r="K538" t="e">
        <f>VLOOKUP(Cours_statut[[#This Row],[CodeCours]],Tableau1[[Code de Cours Complet]:[Évaluations]],5,0)</f>
        <v>#N/A</v>
      </c>
      <c r="L538" s="2">
        <v>42502</v>
      </c>
      <c r="M538" t="s">
        <v>960</v>
      </c>
      <c r="N538" t="s">
        <v>344</v>
      </c>
    </row>
    <row r="539" spans="1:14" hidden="1" x14ac:dyDescent="0.25">
      <c r="A539" t="s">
        <v>3748</v>
      </c>
      <c r="B539" t="s">
        <v>3762</v>
      </c>
      <c r="C539">
        <v>24</v>
      </c>
      <c r="D539">
        <v>0</v>
      </c>
      <c r="E539" t="str">
        <f>_xlfn.CONCAT(Cours_statut[[#This Row],[Code MEQ]],"-",Cours_statut[[#This Row],[Code d''option]],"-0",Cours_statut[[#This Row],[Version du cours]])</f>
        <v>861-EUF-FD-24-00</v>
      </c>
      <c r="F539">
        <v>4</v>
      </c>
      <c r="G539">
        <v>1</v>
      </c>
      <c r="H539" s="2">
        <v>18264</v>
      </c>
      <c r="I539" t="s">
        <v>960</v>
      </c>
      <c r="J539">
        <v>3</v>
      </c>
      <c r="K539" t="e">
        <f>VLOOKUP(Cours_statut[[#This Row],[CodeCours]],Tableau1[[Code de Cours Complet]:[Évaluations]],5,0)</f>
        <v>#N/A</v>
      </c>
      <c r="L539" s="2">
        <v>42502</v>
      </c>
      <c r="M539" t="s">
        <v>960</v>
      </c>
      <c r="N539" t="s">
        <v>344</v>
      </c>
    </row>
    <row r="540" spans="1:14" hidden="1" x14ac:dyDescent="0.25">
      <c r="A540" t="s">
        <v>3748</v>
      </c>
      <c r="B540" t="s">
        <v>3763</v>
      </c>
      <c r="C540">
        <v>26</v>
      </c>
      <c r="D540">
        <v>0</v>
      </c>
      <c r="E540" t="str">
        <f>_xlfn.CONCAT(Cours_statut[[#This Row],[Code MEQ]],"-",Cours_statut[[#This Row],[Code d''option]],"-0",Cours_statut[[#This Row],[Version du cours]])</f>
        <v>861-EUF-FD-26-00</v>
      </c>
      <c r="F540">
        <v>4</v>
      </c>
      <c r="G540">
        <v>1</v>
      </c>
      <c r="H540" s="2">
        <v>18264</v>
      </c>
      <c r="I540" t="s">
        <v>960</v>
      </c>
      <c r="J540">
        <v>3</v>
      </c>
      <c r="K540" t="e">
        <f>VLOOKUP(Cours_statut[[#This Row],[CodeCours]],Tableau1[[Code de Cours Complet]:[Évaluations]],5,0)</f>
        <v>#N/A</v>
      </c>
      <c r="L540" s="2">
        <v>42502</v>
      </c>
      <c r="M540" t="s">
        <v>960</v>
      </c>
      <c r="N540" t="s">
        <v>344</v>
      </c>
    </row>
    <row r="541" spans="1:14" hidden="1" x14ac:dyDescent="0.25">
      <c r="A541" t="s">
        <v>3748</v>
      </c>
      <c r="B541" t="s">
        <v>3764</v>
      </c>
      <c r="C541">
        <v>27</v>
      </c>
      <c r="D541">
        <v>0</v>
      </c>
      <c r="E541" t="str">
        <f>_xlfn.CONCAT(Cours_statut[[#This Row],[Code MEQ]],"-",Cours_statut[[#This Row],[Code d''option]],"-0",Cours_statut[[#This Row],[Version du cours]])</f>
        <v>861-EUF-FD-27-00</v>
      </c>
      <c r="F541">
        <v>4</v>
      </c>
      <c r="G541">
        <v>1</v>
      </c>
      <c r="H541" s="2">
        <v>18264</v>
      </c>
      <c r="I541" t="s">
        <v>960</v>
      </c>
      <c r="J541">
        <v>3</v>
      </c>
      <c r="K541" t="e">
        <f>VLOOKUP(Cours_statut[[#This Row],[CodeCours]],Tableau1[[Code de Cours Complet]:[Évaluations]],5,0)</f>
        <v>#N/A</v>
      </c>
      <c r="L541" s="2">
        <v>42502</v>
      </c>
      <c r="M541" t="s">
        <v>960</v>
      </c>
      <c r="N541" t="s">
        <v>344</v>
      </c>
    </row>
    <row r="542" spans="1:14" hidden="1" x14ac:dyDescent="0.25">
      <c r="A542" t="s">
        <v>2531</v>
      </c>
      <c r="B542" t="s">
        <v>2532</v>
      </c>
      <c r="C542">
        <v>60</v>
      </c>
      <c r="D542">
        <v>1</v>
      </c>
      <c r="E542" t="str">
        <f>_xlfn.CONCAT(Cours_statut[[#This Row],[Code MEQ]],"-",Cours_statut[[#This Row],[Code d''option]],"-0",Cours_statut[[#This Row],[Version du cours]])</f>
        <v>410-644-FD-60-01</v>
      </c>
      <c r="F542">
        <v>0</v>
      </c>
      <c r="G542">
        <v>1</v>
      </c>
      <c r="H542" s="2"/>
      <c r="I542" t="s">
        <v>960</v>
      </c>
      <c r="J542">
        <v>3</v>
      </c>
      <c r="K542" t="e">
        <f>VLOOKUP(Cours_statut[[#This Row],[CodeCours]],Tableau1[[Code de Cours Complet]:[Évaluations]],5,0)</f>
        <v>#N/A</v>
      </c>
      <c r="L542" s="2">
        <v>42486</v>
      </c>
      <c r="M542" t="s">
        <v>2533</v>
      </c>
      <c r="N542" t="s">
        <v>344</v>
      </c>
    </row>
    <row r="543" spans="1:14" hidden="1" x14ac:dyDescent="0.25">
      <c r="A543" t="s">
        <v>1859</v>
      </c>
      <c r="B543" t="s">
        <v>1863</v>
      </c>
      <c r="C543">
        <v>50</v>
      </c>
      <c r="D543">
        <v>2</v>
      </c>
      <c r="E543" t="str">
        <f>_xlfn.CONCAT(Cours_statut[[#This Row],[Code MEQ]],"-",Cours_statut[[#This Row],[Code d''option]],"-0",Cours_statut[[#This Row],[Version du cours]])</f>
        <v>350-102-RE-50-02</v>
      </c>
      <c r="F543">
        <v>4</v>
      </c>
      <c r="G543">
        <v>1</v>
      </c>
      <c r="H543" s="2">
        <v>40031</v>
      </c>
      <c r="I543" t="s">
        <v>960</v>
      </c>
      <c r="J543">
        <v>3</v>
      </c>
      <c r="K543" t="e">
        <f>VLOOKUP(Cours_statut[[#This Row],[CodeCours]],Tableau1[[Code de Cours Complet]:[Évaluations]],5,0)</f>
        <v>#N/A</v>
      </c>
      <c r="L543" s="2">
        <v>42417</v>
      </c>
      <c r="M543" t="s">
        <v>961</v>
      </c>
      <c r="N543" t="s">
        <v>344</v>
      </c>
    </row>
    <row r="544" spans="1:14" hidden="1" x14ac:dyDescent="0.25">
      <c r="A544" t="s">
        <v>2691</v>
      </c>
      <c r="B544" t="s">
        <v>2700</v>
      </c>
      <c r="C544">
        <v>63</v>
      </c>
      <c r="D544">
        <v>2</v>
      </c>
      <c r="E544" t="str">
        <f>_xlfn.CONCAT(Cours_statut[[#This Row],[Code MEQ]],"-",Cours_statut[[#This Row],[Code d''option]],"-0",Cours_statut[[#This Row],[Version du cours]])</f>
        <v>420-105-FD-63-02</v>
      </c>
      <c r="F544">
        <v>3</v>
      </c>
      <c r="G544">
        <v>2</v>
      </c>
      <c r="H544" s="2">
        <v>42235</v>
      </c>
      <c r="I544" t="s">
        <v>960</v>
      </c>
      <c r="J544">
        <v>3</v>
      </c>
      <c r="K544" t="e">
        <f>VLOOKUP(Cours_statut[[#This Row],[CodeCours]],Tableau1[[Code de Cours Complet]:[Évaluations]],5,0)</f>
        <v>#N/A</v>
      </c>
      <c r="L544" s="2">
        <v>42415</v>
      </c>
      <c r="M544" t="s">
        <v>961</v>
      </c>
      <c r="N544" t="s">
        <v>344</v>
      </c>
    </row>
    <row r="545" spans="1:16" hidden="1" x14ac:dyDescent="0.25">
      <c r="A545" t="s">
        <v>2681</v>
      </c>
      <c r="B545" t="s">
        <v>2690</v>
      </c>
      <c r="C545">
        <v>63</v>
      </c>
      <c r="D545">
        <v>2</v>
      </c>
      <c r="E545" t="str">
        <f>_xlfn.CONCAT(Cours_statut[[#This Row],[Code MEQ]],"-",Cours_statut[[#This Row],[Code d''option]],"-0",Cours_statut[[#This Row],[Version du cours]])</f>
        <v>420-104-FD-63-02</v>
      </c>
      <c r="F545">
        <v>3</v>
      </c>
      <c r="G545">
        <v>2</v>
      </c>
      <c r="H545" s="2">
        <v>41851</v>
      </c>
      <c r="I545" t="s">
        <v>960</v>
      </c>
      <c r="J545">
        <v>3</v>
      </c>
      <c r="K545" t="e">
        <f>VLOOKUP(Cours_statut[[#This Row],[CodeCours]],Tableau1[[Code de Cours Complet]:[Évaluations]],5,0)</f>
        <v>#N/A</v>
      </c>
      <c r="L545" s="2">
        <v>42405</v>
      </c>
      <c r="M545" t="s">
        <v>961</v>
      </c>
      <c r="N545" t="s">
        <v>344</v>
      </c>
    </row>
    <row r="546" spans="1:16" hidden="1" x14ac:dyDescent="0.25">
      <c r="A546" t="s">
        <v>1731</v>
      </c>
      <c r="B546" t="s">
        <v>1733</v>
      </c>
      <c r="C546">
        <v>60</v>
      </c>
      <c r="D546">
        <v>1</v>
      </c>
      <c r="E546" t="str">
        <f>_xlfn.CONCAT(Cours_statut[[#This Row],[Code MEQ]],"-",Cours_statut[[#This Row],[Code d''option]],"-0",Cours_statut[[#This Row],[Version du cours]])</f>
        <v>340-ASE-FD-60-01</v>
      </c>
      <c r="F546">
        <v>4</v>
      </c>
      <c r="G546">
        <v>1</v>
      </c>
      <c r="H546" s="2">
        <v>41205</v>
      </c>
      <c r="I546" t="s">
        <v>960</v>
      </c>
      <c r="J546">
        <v>3</v>
      </c>
      <c r="K546" t="e">
        <f>VLOOKUP(Cours_statut[[#This Row],[CodeCours]],Tableau1[[Code de Cours Complet]:[Évaluations]],5,0)</f>
        <v>#N/A</v>
      </c>
      <c r="L546" s="2">
        <v>42402</v>
      </c>
      <c r="M546" t="s">
        <v>961</v>
      </c>
      <c r="N546" t="s">
        <v>344</v>
      </c>
    </row>
    <row r="547" spans="1:16" hidden="1" x14ac:dyDescent="0.25">
      <c r="A547" t="s">
        <v>1749</v>
      </c>
      <c r="B547" t="s">
        <v>1751</v>
      </c>
      <c r="C547">
        <v>60</v>
      </c>
      <c r="D547">
        <v>1</v>
      </c>
      <c r="E547" t="str">
        <f>_xlfn.CONCAT(Cours_statut[[#This Row],[Code MEQ]],"-",Cours_statut[[#This Row],[Code d''option]],"-0",Cours_statut[[#This Row],[Version du cours]])</f>
        <v>340-FPC-FD-60-01</v>
      </c>
      <c r="F547">
        <v>4</v>
      </c>
      <c r="G547">
        <v>1</v>
      </c>
      <c r="H547" s="2">
        <v>41221</v>
      </c>
      <c r="I547" t="s">
        <v>960</v>
      </c>
      <c r="J547">
        <v>3</v>
      </c>
      <c r="K547" t="e">
        <f>VLOOKUP(Cours_statut[[#This Row],[CodeCours]],Tableau1[[Code de Cours Complet]:[Évaluations]],5,0)</f>
        <v>#N/A</v>
      </c>
      <c r="L547" s="2">
        <v>42402</v>
      </c>
      <c r="M547" t="s">
        <v>961</v>
      </c>
      <c r="N547" t="s">
        <v>344</v>
      </c>
    </row>
    <row r="548" spans="1:16" hidden="1" x14ac:dyDescent="0.25">
      <c r="A548" t="s">
        <v>1744</v>
      </c>
      <c r="B548" t="s">
        <v>1746</v>
      </c>
      <c r="C548">
        <v>60</v>
      </c>
      <c r="D548">
        <v>2</v>
      </c>
      <c r="E548" t="str">
        <f>_xlfn.CONCAT(Cours_statut[[#This Row],[Code MEQ]],"-",Cours_statut[[#This Row],[Code d''option]],"-0",Cours_statut[[#This Row],[Version du cours]])</f>
        <v>340-FPB-FD-60-02</v>
      </c>
      <c r="F548">
        <v>4</v>
      </c>
      <c r="G548">
        <v>1</v>
      </c>
      <c r="H548" s="2">
        <v>41197</v>
      </c>
      <c r="I548" t="s">
        <v>960</v>
      </c>
      <c r="J548">
        <v>3</v>
      </c>
      <c r="K548" t="e">
        <f>VLOOKUP(Cours_statut[[#This Row],[CodeCours]],Tableau1[[Code de Cours Complet]:[Évaluations]],5,0)</f>
        <v>#N/A</v>
      </c>
      <c r="L548" s="2">
        <v>42401</v>
      </c>
      <c r="M548" t="s">
        <v>961</v>
      </c>
      <c r="N548" t="s">
        <v>344</v>
      </c>
    </row>
    <row r="549" spans="1:16" hidden="1" x14ac:dyDescent="0.25">
      <c r="A549" t="s">
        <v>3183</v>
      </c>
      <c r="B549" t="s">
        <v>3192</v>
      </c>
      <c r="C549">
        <v>20</v>
      </c>
      <c r="D549">
        <v>2</v>
      </c>
      <c r="E549" t="str">
        <f>_xlfn.CONCAT(Cours_statut[[#This Row],[Code MEQ]],"-",Cours_statut[[#This Row],[Code d''option]],"-0",Cours_statut[[#This Row],[Version du cours]])</f>
        <v>608-FPG-03-20-02</v>
      </c>
      <c r="F549">
        <v>6</v>
      </c>
      <c r="G549">
        <v>1</v>
      </c>
      <c r="H549" s="2">
        <v>37958</v>
      </c>
      <c r="I549" t="s">
        <v>960</v>
      </c>
      <c r="J549">
        <v>3</v>
      </c>
      <c r="K549" t="e">
        <f>VLOOKUP(Cours_statut[[#This Row],[CodeCours]],Tableau1[[Code de Cours Complet]:[Évaluations]],5,0)</f>
        <v>#N/A</v>
      </c>
      <c r="L549" s="2">
        <v>42384</v>
      </c>
      <c r="M549" t="s">
        <v>961</v>
      </c>
      <c r="N549" t="s">
        <v>344</v>
      </c>
    </row>
    <row r="550" spans="1:16" hidden="1" x14ac:dyDescent="0.25">
      <c r="A550" t="s">
        <v>3183</v>
      </c>
      <c r="B550" t="s">
        <v>3194</v>
      </c>
      <c r="C550">
        <v>21</v>
      </c>
      <c r="D550">
        <v>2</v>
      </c>
      <c r="E550" t="str">
        <f>_xlfn.CONCAT(Cours_statut[[#This Row],[Code MEQ]],"-",Cours_statut[[#This Row],[Code d''option]],"-0",Cours_statut[[#This Row],[Version du cours]])</f>
        <v>608-FPG-03-21-02</v>
      </c>
      <c r="F550">
        <v>6</v>
      </c>
      <c r="G550">
        <v>1</v>
      </c>
      <c r="H550" s="2">
        <v>37958</v>
      </c>
      <c r="I550" t="s">
        <v>960</v>
      </c>
      <c r="J550">
        <v>3</v>
      </c>
      <c r="K550" t="e">
        <f>VLOOKUP(Cours_statut[[#This Row],[CodeCours]],Tableau1[[Code de Cours Complet]:[Évaluations]],5,0)</f>
        <v>#N/A</v>
      </c>
      <c r="L550" s="2">
        <v>42384</v>
      </c>
      <c r="M550" t="s">
        <v>961</v>
      </c>
      <c r="N550" t="s">
        <v>344</v>
      </c>
    </row>
    <row r="551" spans="1:16" hidden="1" x14ac:dyDescent="0.25">
      <c r="A551" t="s">
        <v>2742</v>
      </c>
      <c r="B551" t="s">
        <v>2751</v>
      </c>
      <c r="C551">
        <v>12</v>
      </c>
      <c r="D551">
        <v>1</v>
      </c>
      <c r="E551" t="str">
        <f>_xlfn.CONCAT(Cours_statut[[#This Row],[Code MEQ]],"-",Cours_statut[[#This Row],[Code d''option]],"-0",Cours_statut[[#This Row],[Version du cours]])</f>
        <v>504-FPH-03-12-01</v>
      </c>
      <c r="F551">
        <v>4</v>
      </c>
      <c r="G551">
        <v>1</v>
      </c>
      <c r="H551" s="2">
        <v>39407</v>
      </c>
      <c r="I551" t="s">
        <v>960</v>
      </c>
      <c r="J551">
        <v>3</v>
      </c>
      <c r="K551" t="e">
        <f>VLOOKUP(Cours_statut[[#This Row],[CodeCours]],Tableau1[[Code de Cours Complet]:[Évaluations]],5,0)</f>
        <v>#N/A</v>
      </c>
      <c r="L551" s="2">
        <v>42375</v>
      </c>
      <c r="M551" t="s">
        <v>961</v>
      </c>
      <c r="N551" t="s">
        <v>344</v>
      </c>
    </row>
    <row r="552" spans="1:16" hidden="1" x14ac:dyDescent="0.25">
      <c r="A552" t="s">
        <v>1032</v>
      </c>
      <c r="B552" t="s">
        <v>1039</v>
      </c>
      <c r="C552">
        <v>65</v>
      </c>
      <c r="D552">
        <v>1</v>
      </c>
      <c r="E552" t="str">
        <f>_xlfn.CONCAT(Cours_statut[[#This Row],[Code MEQ]],"-",Cours_statut[[#This Row],[Code d''option]],"-0",Cours_statut[[#This Row],[Version du cours]])</f>
        <v>109-103-MQ-65-01</v>
      </c>
      <c r="F552">
        <v>5</v>
      </c>
      <c r="G552">
        <v>2</v>
      </c>
      <c r="H552" s="2">
        <v>42150</v>
      </c>
      <c r="I552" t="s">
        <v>960</v>
      </c>
      <c r="J552">
        <v>3</v>
      </c>
      <c r="K552" t="e">
        <f>VLOOKUP(Cours_statut[[#This Row],[CodeCours]],Tableau1[[Code de Cours Complet]:[Évaluations]],5,0)</f>
        <v>#N/A</v>
      </c>
      <c r="L552" s="2">
        <v>42374</v>
      </c>
      <c r="M552" t="s">
        <v>961</v>
      </c>
      <c r="N552" t="s">
        <v>344</v>
      </c>
    </row>
    <row r="553" spans="1:16" hidden="1" x14ac:dyDescent="0.25">
      <c r="A553" t="s">
        <v>1942</v>
      </c>
      <c r="B553" t="s">
        <v>1954</v>
      </c>
      <c r="C553">
        <v>65</v>
      </c>
      <c r="D553">
        <v>1</v>
      </c>
      <c r="E553" t="str">
        <f>_xlfn.CONCAT(Cours_statut[[#This Row],[Code MEQ]],"-",Cours_statut[[#This Row],[Code d''option]],"-0",Cours_statut[[#This Row],[Version du cours]])</f>
        <v>360-300-RE-65-01</v>
      </c>
      <c r="F553">
        <v>4</v>
      </c>
      <c r="G553">
        <v>1</v>
      </c>
      <c r="H553" s="2">
        <v>41002</v>
      </c>
      <c r="I553" t="s">
        <v>960</v>
      </c>
      <c r="J553">
        <v>3</v>
      </c>
      <c r="K553" t="e">
        <f>VLOOKUP(Cours_statut[[#This Row],[CodeCours]],Tableau1[[Code de Cours Complet]:[Évaluations]],5,0)</f>
        <v>#N/A</v>
      </c>
      <c r="L553" s="2">
        <v>42374</v>
      </c>
      <c r="M553" t="s">
        <v>961</v>
      </c>
      <c r="N553" t="s">
        <v>344</v>
      </c>
    </row>
    <row r="554" spans="1:16" hidden="1" x14ac:dyDescent="0.25">
      <c r="A554" t="s">
        <v>2197</v>
      </c>
      <c r="B554" t="s">
        <v>2203</v>
      </c>
      <c r="C554">
        <v>50</v>
      </c>
      <c r="D554">
        <v>4</v>
      </c>
      <c r="E554" t="str">
        <f>_xlfn.CONCAT(Cours_statut[[#This Row],[Code MEQ]],"-",Cours_statut[[#This Row],[Code d''option]],"-0",Cours_statut[[#This Row],[Version du cours]])</f>
        <v>410-014-FD-50-04</v>
      </c>
      <c r="F554">
        <v>5</v>
      </c>
      <c r="G554">
        <v>1</v>
      </c>
      <c r="H554" s="2">
        <v>40234</v>
      </c>
      <c r="I554" t="s">
        <v>960</v>
      </c>
      <c r="J554">
        <v>3</v>
      </c>
      <c r="K554" t="e">
        <f>VLOOKUP(Cours_statut[[#This Row],[CodeCours]],Tableau1[[Code de Cours Complet]:[Évaluations]],5,0)</f>
        <v>#N/A</v>
      </c>
      <c r="L554" s="2">
        <v>42356</v>
      </c>
      <c r="M554" t="s">
        <v>961</v>
      </c>
      <c r="N554" t="s">
        <v>344</v>
      </c>
    </row>
    <row r="555" spans="1:16" hidden="1" x14ac:dyDescent="0.25">
      <c r="A555" t="s">
        <v>1810</v>
      </c>
      <c r="B555" t="s">
        <v>1811</v>
      </c>
      <c r="C555">
        <v>65</v>
      </c>
      <c r="D555">
        <v>1</v>
      </c>
      <c r="E555" t="str">
        <f>_xlfn.CONCAT(Cours_statut[[#This Row],[Code MEQ]],"-",Cours_statut[[#This Row],[Code d''option]],"-0",Cours_statut[[#This Row],[Version du cours]])</f>
        <v>345-102-MQ-65-01</v>
      </c>
      <c r="F555">
        <v>4</v>
      </c>
      <c r="G555">
        <v>1</v>
      </c>
      <c r="H555" s="2">
        <v>40525</v>
      </c>
      <c r="I555" t="s">
        <v>960</v>
      </c>
      <c r="J555">
        <v>3</v>
      </c>
      <c r="K555" t="e">
        <f>VLOOKUP(Cours_statut[[#This Row],[CodeCours]],Tableau1[[Code de Cours Complet]:[Évaluations]],5,0)</f>
        <v>#N/A</v>
      </c>
      <c r="L555" s="2">
        <v>42352</v>
      </c>
      <c r="M555" t="s">
        <v>961</v>
      </c>
      <c r="N555" t="s">
        <v>344</v>
      </c>
    </row>
    <row r="556" spans="1:16" hidden="1" x14ac:dyDescent="0.25">
      <c r="A556" t="s">
        <v>3109</v>
      </c>
      <c r="B556" t="s">
        <v>3122</v>
      </c>
      <c r="C556">
        <v>20</v>
      </c>
      <c r="D556">
        <v>4</v>
      </c>
      <c r="E556" t="str">
        <f>_xlfn.CONCAT(Cours_statut[[#This Row],[Code MEQ]],"-",Cours_statut[[#This Row],[Code d''option]],"-0",Cours_statut[[#This Row],[Version du cours]])</f>
        <v>607-FPF-03-20-04</v>
      </c>
      <c r="F556">
        <v>4</v>
      </c>
      <c r="G556">
        <v>2</v>
      </c>
      <c r="H556" s="2">
        <v>40921</v>
      </c>
      <c r="I556" t="s">
        <v>960</v>
      </c>
      <c r="J556">
        <v>3</v>
      </c>
      <c r="K556" t="e">
        <f>VLOOKUP(Cours_statut[[#This Row],[CodeCours]],Tableau1[[Code de Cours Complet]:[Évaluations]],5,0)</f>
        <v>#N/A</v>
      </c>
      <c r="L556" s="2">
        <v>42345</v>
      </c>
      <c r="M556" t="s">
        <v>961</v>
      </c>
      <c r="N556" t="s">
        <v>344</v>
      </c>
    </row>
    <row r="557" spans="1:16" hidden="1" x14ac:dyDescent="0.25">
      <c r="A557" t="s">
        <v>3127</v>
      </c>
      <c r="B557" t="s">
        <v>3138</v>
      </c>
      <c r="C557">
        <v>20</v>
      </c>
      <c r="D557">
        <v>4</v>
      </c>
      <c r="E557" t="str">
        <f>_xlfn.CONCAT(Cours_statut[[#This Row],[Code MEQ]],"-",Cours_statut[[#This Row],[Code d''option]],"-0",Cours_statut[[#This Row],[Version du cours]])</f>
        <v>607-FPG-03-20-04</v>
      </c>
      <c r="F557">
        <v>5</v>
      </c>
      <c r="G557">
        <v>2</v>
      </c>
      <c r="H557" s="2">
        <v>40976</v>
      </c>
      <c r="I557" t="s">
        <v>960</v>
      </c>
      <c r="J557">
        <v>3</v>
      </c>
      <c r="K557" t="e">
        <f>VLOOKUP(Cours_statut[[#This Row],[CodeCours]],Tableau1[[Code de Cours Complet]:[Évaluations]],5,0)</f>
        <v>#N/A</v>
      </c>
      <c r="L557" s="2">
        <v>42345</v>
      </c>
      <c r="M557" t="s">
        <v>961</v>
      </c>
      <c r="N557" t="s">
        <v>344</v>
      </c>
    </row>
    <row r="558" spans="1:16" hidden="1" x14ac:dyDescent="0.25">
      <c r="A558" t="s">
        <v>3141</v>
      </c>
      <c r="B558" t="s">
        <v>3146</v>
      </c>
      <c r="C558">
        <v>20</v>
      </c>
      <c r="D558">
        <v>1</v>
      </c>
      <c r="E558" t="str">
        <f>_xlfn.CONCAT(Cours_statut[[#This Row],[Code MEQ]],"-",Cours_statut[[#This Row],[Code d''option]],"-0",Cours_statut[[#This Row],[Version du cours]])</f>
        <v>607-FPH-03-20-01</v>
      </c>
      <c r="F558">
        <v>5</v>
      </c>
      <c r="G558">
        <v>1</v>
      </c>
      <c r="H558" s="2">
        <v>37119</v>
      </c>
      <c r="I558" t="s">
        <v>960</v>
      </c>
      <c r="J558">
        <v>3</v>
      </c>
      <c r="K558" t="e">
        <f>VLOOKUP(Cours_statut[[#This Row],[CodeCours]],Tableau1[[Code de Cours Complet]:[Évaluations]],5,0)</f>
        <v>#N/A</v>
      </c>
      <c r="L558" s="2">
        <v>42342</v>
      </c>
      <c r="M558" t="s">
        <v>961</v>
      </c>
      <c r="N558" t="s">
        <v>344</v>
      </c>
    </row>
    <row r="559" spans="1:16" x14ac:dyDescent="0.25">
      <c r="A559" t="s">
        <v>1358</v>
      </c>
      <c r="B559" t="s">
        <v>1373</v>
      </c>
      <c r="C559">
        <v>70</v>
      </c>
      <c r="D559">
        <v>4</v>
      </c>
      <c r="E559" t="str">
        <f>_xlfn.CONCAT(Cours_statut[[#This Row],[Code MEQ]],"-",Cours_statut[[#This Row],[Code d''option]],"-0",Cours_statut[[#This Row],[Version du cours]])</f>
        <v>201-NYB-05-70-04</v>
      </c>
      <c r="F559">
        <v>4</v>
      </c>
      <c r="G559">
        <v>2</v>
      </c>
      <c r="H559" s="2">
        <v>44392</v>
      </c>
      <c r="I559" t="s">
        <v>974</v>
      </c>
      <c r="J559">
        <v>2</v>
      </c>
      <c r="K559" t="str">
        <f>VLOOKUP(Cours_statut[[#This Row],[CodeCours]],Tableau1[[Code de Cours Complet]:[Évaluations]],5,0)</f>
        <v>EFel3</v>
      </c>
      <c r="L559" s="2"/>
      <c r="M559" t="s">
        <v>344</v>
      </c>
      <c r="N559" t="str">
        <f>VLOOKUP(Cours_statut[[#This Row],[CodeCours]],Tableau13[CodeCours],1,0)</f>
        <v>201-NYB-05-70-04</v>
      </c>
      <c r="O559" t="str">
        <f>VLOOKUP(Cours_statut[[#This Row],[CodeCours]],Message_tuteurs!$A$2:$A$86,1,0)</f>
        <v>201-NYB-05-70-04</v>
      </c>
      <c r="P559" t="b">
        <f>Cours_statut[[#This Row],[Est_dansCours_operation_massive]]=Cours_statut[[#This Row],[Est_dans_Message_tuteurs]]</f>
        <v>1</v>
      </c>
    </row>
    <row r="560" spans="1:16" hidden="1" x14ac:dyDescent="0.25">
      <c r="A560" t="s">
        <v>1032</v>
      </c>
      <c r="B560" t="s">
        <v>1033</v>
      </c>
      <c r="C560">
        <v>60</v>
      </c>
      <c r="D560">
        <v>1</v>
      </c>
      <c r="E560" t="str">
        <f>_xlfn.CONCAT(Cours_statut[[#This Row],[Code MEQ]],"-",Cours_statut[[#This Row],[Code d''option]],"-0",Cours_statut[[#This Row],[Version du cours]])</f>
        <v>109-103-MQ-60-01</v>
      </c>
      <c r="F560">
        <v>5</v>
      </c>
      <c r="G560">
        <v>2</v>
      </c>
      <c r="H560" s="2">
        <v>41061</v>
      </c>
      <c r="I560" t="s">
        <v>960</v>
      </c>
      <c r="J560">
        <v>3</v>
      </c>
      <c r="K560" t="e">
        <f>VLOOKUP(Cours_statut[[#This Row],[CodeCours]],Tableau1[[Code de Cours Complet]:[Évaluations]],5,0)</f>
        <v>#N/A</v>
      </c>
      <c r="L560" s="2">
        <v>42340</v>
      </c>
      <c r="M560" t="s">
        <v>961</v>
      </c>
      <c r="N560" t="s">
        <v>344</v>
      </c>
    </row>
    <row r="561" spans="1:16" hidden="1" x14ac:dyDescent="0.25">
      <c r="A561" t="s">
        <v>3033</v>
      </c>
      <c r="B561" t="s">
        <v>3036</v>
      </c>
      <c r="C561">
        <v>50</v>
      </c>
      <c r="D561">
        <v>3</v>
      </c>
      <c r="E561" t="str">
        <f>_xlfn.CONCAT(Cours_statut[[#This Row],[Code MEQ]],"-",Cours_statut[[#This Row],[Code d''option]],"-0",Cours_statut[[#This Row],[Version du cours]])</f>
        <v>604-303-FD-50-03</v>
      </c>
      <c r="F561">
        <v>4</v>
      </c>
      <c r="G561">
        <v>2</v>
      </c>
      <c r="H561" s="2">
        <v>39769</v>
      </c>
      <c r="I561" t="s">
        <v>960</v>
      </c>
      <c r="J561">
        <v>3</v>
      </c>
      <c r="K561" t="e">
        <f>VLOOKUP(Cours_statut[[#This Row],[CodeCours]],Tableau1[[Code de Cours Complet]:[Évaluations]],5,0)</f>
        <v>#N/A</v>
      </c>
      <c r="L561" s="2">
        <v>42339</v>
      </c>
      <c r="M561" t="s">
        <v>961</v>
      </c>
      <c r="N561" t="s">
        <v>344</v>
      </c>
    </row>
    <row r="562" spans="1:16" hidden="1" x14ac:dyDescent="0.25">
      <c r="A562" t="s">
        <v>2515</v>
      </c>
      <c r="B562" t="s">
        <v>2518</v>
      </c>
      <c r="C562">
        <v>60</v>
      </c>
      <c r="D562">
        <v>3</v>
      </c>
      <c r="E562" t="str">
        <f>_xlfn.CONCAT(Cours_statut[[#This Row],[Code MEQ]],"-",Cours_statut[[#This Row],[Code d''option]],"-0",Cours_statut[[#This Row],[Version du cours]])</f>
        <v>410-625-FD-60-03</v>
      </c>
      <c r="F562">
        <v>5</v>
      </c>
      <c r="G562">
        <v>2</v>
      </c>
      <c r="H562" s="2">
        <v>39902</v>
      </c>
      <c r="I562" t="s">
        <v>960</v>
      </c>
      <c r="J562">
        <v>3</v>
      </c>
      <c r="K562" t="e">
        <f>VLOOKUP(Cours_statut[[#This Row],[CodeCours]],Tableau1[[Code de Cours Complet]:[Évaluations]],5,0)</f>
        <v>#N/A</v>
      </c>
      <c r="L562" s="2">
        <v>42314</v>
      </c>
      <c r="M562" t="s">
        <v>961</v>
      </c>
      <c r="N562" t="s">
        <v>344</v>
      </c>
    </row>
    <row r="563" spans="1:16" hidden="1" x14ac:dyDescent="0.25">
      <c r="A563" t="s">
        <v>1665</v>
      </c>
      <c r="B563" t="s">
        <v>1667</v>
      </c>
      <c r="C563">
        <v>60</v>
      </c>
      <c r="D563">
        <v>2</v>
      </c>
      <c r="E563" t="str">
        <f>_xlfn.CONCAT(Cours_statut[[#This Row],[Code MEQ]],"-",Cours_statut[[#This Row],[Code d''option]],"-0",Cours_statut[[#This Row],[Version du cours]])</f>
        <v>340-101-MQ-60-02</v>
      </c>
      <c r="F563">
        <v>4</v>
      </c>
      <c r="G563">
        <v>1</v>
      </c>
      <c r="H563" s="2">
        <v>41218</v>
      </c>
      <c r="I563" t="s">
        <v>960</v>
      </c>
      <c r="J563">
        <v>3</v>
      </c>
      <c r="K563" t="e">
        <f>VLOOKUP(Cours_statut[[#This Row],[CodeCours]],Tableau1[[Code de Cours Complet]:[Évaluations]],5,0)</f>
        <v>#N/A</v>
      </c>
      <c r="L563" s="2">
        <v>42313</v>
      </c>
      <c r="M563" t="s">
        <v>961</v>
      </c>
      <c r="N563" t="s">
        <v>344</v>
      </c>
    </row>
    <row r="564" spans="1:16" x14ac:dyDescent="0.25">
      <c r="A564" t="s">
        <v>1380</v>
      </c>
      <c r="B564" t="s">
        <v>1386</v>
      </c>
      <c r="C564">
        <v>10</v>
      </c>
      <c r="D564">
        <v>4</v>
      </c>
      <c r="E564" t="str">
        <f>_xlfn.CONCAT(Cours_statut[[#This Row],[Code MEQ]],"-",Cours_statut[[#This Row],[Code d''option]],"-0",Cours_statut[[#This Row],[Version du cours]])</f>
        <v>201-NYC-05-10-04</v>
      </c>
      <c r="F564">
        <v>4</v>
      </c>
      <c r="G564">
        <v>2</v>
      </c>
      <c r="H564" s="2">
        <v>44392</v>
      </c>
      <c r="I564" t="s">
        <v>974</v>
      </c>
      <c r="J564">
        <v>2</v>
      </c>
      <c r="K564" t="str">
        <f>VLOOKUP(Cours_statut[[#This Row],[CodeCours]],Tableau1[[Code de Cours Complet]:[Évaluations]],5,0)</f>
        <v>EFel3</v>
      </c>
      <c r="L564" s="2"/>
      <c r="M564" t="s">
        <v>344</v>
      </c>
      <c r="N564" t="str">
        <f>VLOOKUP(Cours_statut[[#This Row],[CodeCours]],Tableau13[CodeCours],1,0)</f>
        <v>201-NYC-05-10-04</v>
      </c>
      <c r="O564" t="str">
        <f>VLOOKUP(Cours_statut[[#This Row],[CodeCours]],Message_tuteurs!$A$2:$A$86,1,0)</f>
        <v>201-NYC-05-10-04</v>
      </c>
      <c r="P564" t="b">
        <f>Cours_statut[[#This Row],[Est_dansCours_operation_massive]]=Cours_statut[[#This Row],[Est_dans_Message_tuteurs]]</f>
        <v>1</v>
      </c>
    </row>
    <row r="565" spans="1:16" hidden="1" x14ac:dyDescent="0.25">
      <c r="A565" t="s">
        <v>1665</v>
      </c>
      <c r="B565" t="s">
        <v>1672</v>
      </c>
      <c r="C565">
        <v>64</v>
      </c>
      <c r="D565">
        <v>2</v>
      </c>
      <c r="E565" t="str">
        <f>_xlfn.CONCAT(Cours_statut[[#This Row],[Code MEQ]],"-",Cours_statut[[#This Row],[Code d''option]],"-0",Cours_statut[[#This Row],[Version du cours]])</f>
        <v>340-101-MQ-64-02</v>
      </c>
      <c r="F565">
        <v>4</v>
      </c>
      <c r="G565">
        <v>1</v>
      </c>
      <c r="H565" s="2">
        <v>41218</v>
      </c>
      <c r="I565" t="s">
        <v>960</v>
      </c>
      <c r="J565">
        <v>3</v>
      </c>
      <c r="K565" t="e">
        <f>VLOOKUP(Cours_statut[[#This Row],[CodeCours]],Tableau1[[Code de Cours Complet]:[Évaluations]],5,0)</f>
        <v>#N/A</v>
      </c>
      <c r="L565" s="2">
        <v>42313</v>
      </c>
      <c r="M565" t="s">
        <v>961</v>
      </c>
      <c r="N565" t="s">
        <v>344</v>
      </c>
    </row>
    <row r="566" spans="1:16" hidden="1" x14ac:dyDescent="0.25">
      <c r="A566" t="s">
        <v>1496</v>
      </c>
      <c r="B566" t="s">
        <v>1498</v>
      </c>
      <c r="C566">
        <v>10</v>
      </c>
      <c r="D566">
        <v>1</v>
      </c>
      <c r="E566" t="str">
        <f>_xlfn.CONCAT(Cours_statut[[#This Row],[Code MEQ]],"-",Cours_statut[[#This Row],[Code d''option]],"-0",Cours_statut[[#This Row],[Version du cours]])</f>
        <v>305-FPF-03-10-01</v>
      </c>
      <c r="F566">
        <v>5</v>
      </c>
      <c r="G566">
        <v>1</v>
      </c>
      <c r="H566" s="2">
        <v>37078</v>
      </c>
      <c r="I566" t="s">
        <v>960</v>
      </c>
      <c r="J566">
        <v>3</v>
      </c>
      <c r="K566" t="e">
        <f>VLOOKUP(Cours_statut[[#This Row],[CodeCours]],Tableau1[[Code de Cours Complet]:[Évaluations]],5,0)</f>
        <v>#N/A</v>
      </c>
      <c r="L566" s="2">
        <v>42305</v>
      </c>
      <c r="M566" t="s">
        <v>961</v>
      </c>
      <c r="N566" t="s">
        <v>344</v>
      </c>
    </row>
    <row r="567" spans="1:16" hidden="1" x14ac:dyDescent="0.25">
      <c r="A567" t="s">
        <v>2180</v>
      </c>
      <c r="B567" t="s">
        <v>2181</v>
      </c>
      <c r="C567">
        <v>80</v>
      </c>
      <c r="D567">
        <v>1</v>
      </c>
      <c r="E567" t="str">
        <f>_xlfn.CONCAT(Cours_statut[[#This Row],[Code MEQ]],"-",Cours_statut[[#This Row],[Code d''option]],"-0",Cours_statut[[#This Row],[Version du cours]])</f>
        <v>401-435-FD-80-01</v>
      </c>
      <c r="F567">
        <v>4</v>
      </c>
      <c r="G567">
        <v>1</v>
      </c>
      <c r="H567" s="2">
        <v>40865</v>
      </c>
      <c r="I567" t="s">
        <v>960</v>
      </c>
      <c r="J567">
        <v>3</v>
      </c>
      <c r="K567" t="e">
        <f>VLOOKUP(Cours_statut[[#This Row],[CodeCours]],Tableau1[[Code de Cours Complet]:[Évaluations]],5,0)</f>
        <v>#N/A</v>
      </c>
      <c r="L567" s="2">
        <v>42305</v>
      </c>
      <c r="M567" t="s">
        <v>961</v>
      </c>
      <c r="N567" t="s">
        <v>344</v>
      </c>
    </row>
    <row r="568" spans="1:16" x14ac:dyDescent="0.25">
      <c r="A568" t="s">
        <v>2197</v>
      </c>
      <c r="B568" t="s">
        <v>2206</v>
      </c>
      <c r="C568">
        <v>50</v>
      </c>
      <c r="D568">
        <v>6</v>
      </c>
      <c r="E568" t="str">
        <f>_xlfn.CONCAT(Cours_statut[[#This Row],[Code MEQ]],"-",Cours_statut[[#This Row],[Code d''option]],"-0",Cours_statut[[#This Row],[Version du cours]])</f>
        <v>410-014-FD-50-06</v>
      </c>
      <c r="F568">
        <v>5</v>
      </c>
      <c r="G568">
        <v>2</v>
      </c>
      <c r="H568" s="2">
        <v>44392</v>
      </c>
      <c r="I568" t="s">
        <v>974</v>
      </c>
      <c r="J568">
        <v>2</v>
      </c>
      <c r="K568" t="str">
        <f>VLOOKUP(Cours_statut[[#This Row],[CodeCours]],Tableau1[[Code de Cours Complet]:[Évaluations]],5,0)</f>
        <v>EFel3</v>
      </c>
      <c r="L568" s="2"/>
      <c r="M568" t="s">
        <v>344</v>
      </c>
      <c r="N568" t="str">
        <f>VLOOKUP(Cours_statut[[#This Row],[CodeCours]],Tableau13[CodeCours],1,0)</f>
        <v>410-014-FD-50-06</v>
      </c>
      <c r="O568" t="str">
        <f>VLOOKUP(Cours_statut[[#This Row],[CodeCours]],Message_tuteurs!$A$2:$A$86,1,0)</f>
        <v>410-014-FD-50-06</v>
      </c>
      <c r="P568" t="b">
        <f>Cours_statut[[#This Row],[Est_dansCours_operation_massive]]=Cours_statut[[#This Row],[Est_dans_Message_tuteurs]]</f>
        <v>1</v>
      </c>
    </row>
    <row r="569" spans="1:16" hidden="1" x14ac:dyDescent="0.25">
      <c r="A569" t="s">
        <v>3222</v>
      </c>
      <c r="B569" t="s">
        <v>3224</v>
      </c>
      <c r="C569">
        <v>10</v>
      </c>
      <c r="D569">
        <v>2</v>
      </c>
      <c r="E569" t="str">
        <f>_xlfn.CONCAT(Cours_statut[[#This Row],[Code MEQ]],"-",Cours_statut[[#This Row],[Code d''option]],"-0",Cours_statut[[#This Row],[Version du cours]])</f>
        <v>841-CAD-01-10-02</v>
      </c>
      <c r="F569">
        <v>2</v>
      </c>
      <c r="G569">
        <v>1</v>
      </c>
      <c r="H569" s="2">
        <v>38400</v>
      </c>
      <c r="I569" t="s">
        <v>960</v>
      </c>
      <c r="J569">
        <v>3</v>
      </c>
      <c r="K569" t="e">
        <f>VLOOKUP(Cours_statut[[#This Row],[CodeCours]],Tableau1[[Code de Cours Complet]:[Évaluations]],5,0)</f>
        <v>#N/A</v>
      </c>
      <c r="L569" s="2">
        <v>42304</v>
      </c>
      <c r="M569" t="s">
        <v>961</v>
      </c>
      <c r="N569" t="s">
        <v>344</v>
      </c>
    </row>
    <row r="570" spans="1:16" hidden="1" x14ac:dyDescent="0.25">
      <c r="A570" t="s">
        <v>1417</v>
      </c>
      <c r="B570" t="s">
        <v>1419</v>
      </c>
      <c r="C570">
        <v>50</v>
      </c>
      <c r="D570">
        <v>1</v>
      </c>
      <c r="E570" t="str">
        <f>_xlfn.CONCAT(Cours_statut[[#This Row],[Code MEQ]],"-",Cours_statut[[#This Row],[Code d''option]],"-0",Cours_statut[[#This Row],[Version du cours]])</f>
        <v>203-FPF-03-50-01</v>
      </c>
      <c r="F570">
        <v>4</v>
      </c>
      <c r="G570">
        <v>1</v>
      </c>
      <c r="H570" s="2">
        <v>37095</v>
      </c>
      <c r="I570" t="s">
        <v>960</v>
      </c>
      <c r="J570">
        <v>3</v>
      </c>
      <c r="K570" t="e">
        <f>VLOOKUP(Cours_statut[[#This Row],[CodeCours]],Tableau1[[Code de Cours Complet]:[Évaluations]],5,0)</f>
        <v>#N/A</v>
      </c>
      <c r="L570" s="2">
        <v>42296</v>
      </c>
      <c r="M570" t="s">
        <v>961</v>
      </c>
      <c r="N570" t="s">
        <v>344</v>
      </c>
    </row>
    <row r="571" spans="1:16" hidden="1" x14ac:dyDescent="0.25">
      <c r="A571" t="s">
        <v>1651</v>
      </c>
      <c r="B571" t="s">
        <v>1652</v>
      </c>
      <c r="C571">
        <v>10</v>
      </c>
      <c r="D571">
        <v>1</v>
      </c>
      <c r="E571" t="str">
        <f>_xlfn.CONCAT(Cours_statut[[#This Row],[Code MEQ]],"-",Cours_statut[[#This Row],[Code d''option]],"-0",Cours_statut[[#This Row],[Version du cours]])</f>
        <v>330-961-FD-10-01</v>
      </c>
      <c r="F571">
        <v>4</v>
      </c>
      <c r="G571">
        <v>1</v>
      </c>
      <c r="H571" s="2">
        <v>40744</v>
      </c>
      <c r="I571" t="s">
        <v>960</v>
      </c>
      <c r="J571">
        <v>3</v>
      </c>
      <c r="K571" t="e">
        <f>VLOOKUP(Cours_statut[[#This Row],[CodeCours]],Tableau1[[Code de Cours Complet]:[Évaluations]],5,0)</f>
        <v>#N/A</v>
      </c>
      <c r="L571" s="2">
        <v>42296</v>
      </c>
      <c r="M571" t="s">
        <v>961</v>
      </c>
      <c r="N571" t="s">
        <v>344</v>
      </c>
    </row>
    <row r="572" spans="1:16" x14ac:dyDescent="0.25">
      <c r="A572" t="s">
        <v>2225</v>
      </c>
      <c r="B572" t="s">
        <v>2230</v>
      </c>
      <c r="C572">
        <v>50</v>
      </c>
      <c r="D572">
        <v>4</v>
      </c>
      <c r="E572" t="str">
        <f>_xlfn.CONCAT(Cours_statut[[#This Row],[Code MEQ]],"-",Cours_statut[[#This Row],[Code d''option]],"-0",Cours_statut[[#This Row],[Version du cours]])</f>
        <v>410-113-FD-50-04</v>
      </c>
      <c r="F572">
        <v>3</v>
      </c>
      <c r="G572">
        <v>2</v>
      </c>
      <c r="H572" s="2">
        <v>44392</v>
      </c>
      <c r="I572" t="s">
        <v>974</v>
      </c>
      <c r="J572">
        <v>2</v>
      </c>
      <c r="K572" t="str">
        <f>VLOOKUP(Cours_statut[[#This Row],[CodeCours]],Tableau1[[Code de Cours Complet]:[Évaluations]],5,0)</f>
        <v>EFel3</v>
      </c>
      <c r="L572" s="2"/>
      <c r="M572" t="s">
        <v>344</v>
      </c>
      <c r="N572" t="str">
        <f>VLOOKUP(Cours_statut[[#This Row],[CodeCours]],Tableau13[CodeCours],1,0)</f>
        <v>410-113-FD-50-04</v>
      </c>
      <c r="O572" t="str">
        <f>VLOOKUP(Cours_statut[[#This Row],[CodeCours]],Message_tuteurs!$A$2:$A$86,1,0)</f>
        <v>410-113-FD-50-04</v>
      </c>
      <c r="P572" t="b">
        <f>Cours_statut[[#This Row],[Est_dansCours_operation_massive]]=Cours_statut[[#This Row],[Est_dans_Message_tuteurs]]</f>
        <v>1</v>
      </c>
    </row>
    <row r="573" spans="1:16" hidden="1" x14ac:dyDescent="0.25">
      <c r="A573" t="s">
        <v>2354</v>
      </c>
      <c r="B573" t="s">
        <v>2356</v>
      </c>
      <c r="C573">
        <v>60</v>
      </c>
      <c r="D573">
        <v>2</v>
      </c>
      <c r="E573" t="str">
        <f>_xlfn.CONCAT(Cours_statut[[#This Row],[Code MEQ]],"-",Cours_statut[[#This Row],[Code d''option]],"-0",Cours_statut[[#This Row],[Version du cours]])</f>
        <v>410-404-FD-60-02</v>
      </c>
      <c r="F573">
        <v>4</v>
      </c>
      <c r="G573">
        <v>2</v>
      </c>
      <c r="H573" s="2">
        <v>40221</v>
      </c>
      <c r="I573" t="s">
        <v>960</v>
      </c>
      <c r="J573">
        <v>3</v>
      </c>
      <c r="K573" t="e">
        <f>VLOOKUP(Cours_statut[[#This Row],[CodeCours]],Tableau1[[Code de Cours Complet]:[Évaluations]],5,0)</f>
        <v>#N/A</v>
      </c>
      <c r="L573" s="2">
        <v>42284</v>
      </c>
      <c r="M573" t="s">
        <v>961</v>
      </c>
      <c r="N573" t="s">
        <v>344</v>
      </c>
    </row>
    <row r="574" spans="1:16" hidden="1" x14ac:dyDescent="0.25">
      <c r="A574" t="s">
        <v>1567</v>
      </c>
      <c r="B574" t="s">
        <v>1572</v>
      </c>
      <c r="C574">
        <v>10</v>
      </c>
      <c r="D574">
        <v>5</v>
      </c>
      <c r="E574" t="str">
        <f>_xlfn.CONCAT(Cours_statut[[#This Row],[Code MEQ]],"-",Cours_statut[[#This Row],[Code d''option]],"-0",Cours_statut[[#This Row],[Version du cours]])</f>
        <v>322-704-RL-10-05</v>
      </c>
      <c r="F574">
        <v>4</v>
      </c>
      <c r="G574">
        <v>1</v>
      </c>
      <c r="H574" s="2">
        <v>39370</v>
      </c>
      <c r="I574" t="s">
        <v>960</v>
      </c>
      <c r="J574">
        <v>3</v>
      </c>
      <c r="K574" t="e">
        <f>VLOOKUP(Cours_statut[[#This Row],[CodeCours]],Tableau1[[Code de Cours Complet]:[Évaluations]],5,0)</f>
        <v>#N/A</v>
      </c>
      <c r="L574" s="2">
        <v>42272</v>
      </c>
      <c r="M574" t="s">
        <v>961</v>
      </c>
      <c r="N574" t="s">
        <v>344</v>
      </c>
    </row>
    <row r="575" spans="1:16" hidden="1" x14ac:dyDescent="0.25">
      <c r="A575" t="s">
        <v>1740</v>
      </c>
      <c r="B575" t="s">
        <v>1741</v>
      </c>
      <c r="C575">
        <v>60</v>
      </c>
      <c r="D575">
        <v>1</v>
      </c>
      <c r="E575" t="str">
        <f>_xlfn.CONCAT(Cours_statut[[#This Row],[Code MEQ]],"-",Cours_statut[[#This Row],[Code d''option]],"-0",Cours_statut[[#This Row],[Version du cours]])</f>
        <v>340-FPA-FD-60-01</v>
      </c>
      <c r="F575">
        <v>4</v>
      </c>
      <c r="G575">
        <v>1</v>
      </c>
      <c r="H575" s="2">
        <v>41065</v>
      </c>
      <c r="I575" t="s">
        <v>960</v>
      </c>
      <c r="J575">
        <v>3</v>
      </c>
      <c r="K575" t="e">
        <f>VLOOKUP(Cours_statut[[#This Row],[CodeCours]],Tableau1[[Code de Cours Complet]:[Évaluations]],5,0)</f>
        <v>#N/A</v>
      </c>
      <c r="L575" s="2">
        <v>42268</v>
      </c>
      <c r="M575" t="s">
        <v>961</v>
      </c>
      <c r="N575" t="s">
        <v>344</v>
      </c>
    </row>
    <row r="576" spans="1:16" hidden="1" x14ac:dyDescent="0.25">
      <c r="A576" t="s">
        <v>2504</v>
      </c>
      <c r="B576" t="s">
        <v>2506</v>
      </c>
      <c r="C576">
        <v>60</v>
      </c>
      <c r="D576">
        <v>2</v>
      </c>
      <c r="E576" t="str">
        <f>_xlfn.CONCAT(Cours_statut[[#This Row],[Code MEQ]],"-",Cours_statut[[#This Row],[Code d''option]],"-0",Cours_statut[[#This Row],[Version du cours]])</f>
        <v>410-613-FD-60-02</v>
      </c>
      <c r="F576">
        <v>4</v>
      </c>
      <c r="G576">
        <v>2</v>
      </c>
      <c r="H576" s="2">
        <v>40288</v>
      </c>
      <c r="I576" t="s">
        <v>960</v>
      </c>
      <c r="J576">
        <v>3</v>
      </c>
      <c r="K576" t="e">
        <f>VLOOKUP(Cours_statut[[#This Row],[CodeCours]],Tableau1[[Code de Cours Complet]:[Évaluations]],5,0)</f>
        <v>#N/A</v>
      </c>
      <c r="L576" s="2">
        <v>42265</v>
      </c>
      <c r="M576" t="s">
        <v>961</v>
      </c>
      <c r="N576" t="s">
        <v>344</v>
      </c>
    </row>
    <row r="577" spans="1:14" hidden="1" x14ac:dyDescent="0.25">
      <c r="A577" t="s">
        <v>2691</v>
      </c>
      <c r="B577" t="s">
        <v>2693</v>
      </c>
      <c r="C577">
        <v>60</v>
      </c>
      <c r="D577">
        <v>2</v>
      </c>
      <c r="E577" t="str">
        <f>_xlfn.CONCAT(Cours_statut[[#This Row],[Code MEQ]],"-",Cours_statut[[#This Row],[Code d''option]],"-0",Cours_statut[[#This Row],[Version du cours]])</f>
        <v>420-105-FD-60-02</v>
      </c>
      <c r="F577">
        <v>3</v>
      </c>
      <c r="G577">
        <v>2</v>
      </c>
      <c r="H577" s="2">
        <v>40662</v>
      </c>
      <c r="I577" t="s">
        <v>960</v>
      </c>
      <c r="J577">
        <v>3</v>
      </c>
      <c r="K577" t="e">
        <f>VLOOKUP(Cours_statut[[#This Row],[CodeCours]],Tableau1[[Code de Cours Complet]:[Évaluations]],5,0)</f>
        <v>#N/A</v>
      </c>
      <c r="L577" s="2">
        <v>42237</v>
      </c>
      <c r="M577" t="s">
        <v>961</v>
      </c>
      <c r="N577" t="s">
        <v>344</v>
      </c>
    </row>
    <row r="578" spans="1:14" hidden="1" x14ac:dyDescent="0.25">
      <c r="A578" t="s">
        <v>2691</v>
      </c>
      <c r="B578" t="s">
        <v>2699</v>
      </c>
      <c r="C578">
        <v>63</v>
      </c>
      <c r="D578">
        <v>1</v>
      </c>
      <c r="E578" t="str">
        <f>_xlfn.CONCAT(Cours_statut[[#This Row],[Code MEQ]],"-",Cours_statut[[#This Row],[Code d''option]],"-0",Cours_statut[[#This Row],[Version du cours]])</f>
        <v>420-105-FD-63-01</v>
      </c>
      <c r="F578">
        <v>0</v>
      </c>
      <c r="G578">
        <v>1</v>
      </c>
      <c r="H578" s="2">
        <v>42201</v>
      </c>
      <c r="I578" t="s">
        <v>960</v>
      </c>
      <c r="J578">
        <v>3</v>
      </c>
      <c r="K578" t="e">
        <f>VLOOKUP(Cours_statut[[#This Row],[CodeCours]],Tableau1[[Code de Cours Complet]:[Évaluations]],5,0)</f>
        <v>#N/A</v>
      </c>
      <c r="L578" s="2">
        <v>42201</v>
      </c>
      <c r="M578" t="s">
        <v>961</v>
      </c>
      <c r="N578" t="s">
        <v>344</v>
      </c>
    </row>
    <row r="579" spans="1:14" hidden="1" x14ac:dyDescent="0.25">
      <c r="A579" t="s">
        <v>3774</v>
      </c>
      <c r="B579" t="s">
        <v>3775</v>
      </c>
      <c r="C579">
        <v>10</v>
      </c>
      <c r="D579">
        <v>1</v>
      </c>
      <c r="E579" t="str">
        <f>_xlfn.CONCAT(Cours_statut[[#This Row],[Code MEQ]],"-",Cours_statut[[#This Row],[Code d''option]],"-0",Cours_statut[[#This Row],[Version du cours]])</f>
        <v>864-MEE-SI-10-01</v>
      </c>
      <c r="F579">
        <v>0</v>
      </c>
      <c r="G579">
        <v>1</v>
      </c>
      <c r="H579" s="2">
        <v>39176</v>
      </c>
      <c r="I579" t="s">
        <v>960</v>
      </c>
      <c r="J579">
        <v>3</v>
      </c>
      <c r="K579" t="e">
        <f>VLOOKUP(Cours_statut[[#This Row],[CodeCours]],Tableau1[[Code de Cours Complet]:[Évaluations]],5,0)</f>
        <v>#N/A</v>
      </c>
      <c r="L579" s="2">
        <v>42170</v>
      </c>
      <c r="M579" t="s">
        <v>961</v>
      </c>
      <c r="N579" t="s">
        <v>344</v>
      </c>
    </row>
    <row r="580" spans="1:14" hidden="1" x14ac:dyDescent="0.25">
      <c r="A580" t="s">
        <v>3768</v>
      </c>
      <c r="B580" t="s">
        <v>3769</v>
      </c>
      <c r="C580">
        <v>10</v>
      </c>
      <c r="D580">
        <v>1</v>
      </c>
      <c r="E580" t="str">
        <f>_xlfn.CONCAT(Cours_statut[[#This Row],[Code MEQ]],"-",Cours_statut[[#This Row],[Code d''option]],"-0",Cours_statut[[#This Row],[Version du cours]])</f>
        <v>864-MEE-FD-10-01</v>
      </c>
      <c r="F580">
        <v>5</v>
      </c>
      <c r="G580">
        <v>1</v>
      </c>
      <c r="H580" s="2">
        <v>38859</v>
      </c>
      <c r="I580" t="s">
        <v>960</v>
      </c>
      <c r="J580">
        <v>3</v>
      </c>
      <c r="K580" t="e">
        <f>VLOOKUP(Cours_statut[[#This Row],[CodeCours]],Tableau1[[Code de Cours Complet]:[Évaluations]],5,0)</f>
        <v>#N/A</v>
      </c>
      <c r="L580" s="2">
        <v>42164</v>
      </c>
      <c r="M580" t="s">
        <v>961</v>
      </c>
      <c r="N580" t="s">
        <v>344</v>
      </c>
    </row>
    <row r="581" spans="1:14" hidden="1" x14ac:dyDescent="0.25">
      <c r="A581" t="s">
        <v>3768</v>
      </c>
      <c r="B581" t="s">
        <v>3770</v>
      </c>
      <c r="C581">
        <v>11</v>
      </c>
      <c r="D581">
        <v>1</v>
      </c>
      <c r="E581" t="str">
        <f>_xlfn.CONCAT(Cours_statut[[#This Row],[Code MEQ]],"-",Cours_statut[[#This Row],[Code d''option]],"-0",Cours_statut[[#This Row],[Version du cours]])</f>
        <v>864-MEE-FD-11-01</v>
      </c>
      <c r="F581">
        <v>5</v>
      </c>
      <c r="G581">
        <v>1</v>
      </c>
      <c r="H581" s="2">
        <v>39169</v>
      </c>
      <c r="I581" t="s">
        <v>960</v>
      </c>
      <c r="J581">
        <v>3</v>
      </c>
      <c r="K581" t="e">
        <f>VLOOKUP(Cours_statut[[#This Row],[CodeCours]],Tableau1[[Code de Cours Complet]:[Évaluations]],5,0)</f>
        <v>#N/A</v>
      </c>
      <c r="L581" s="2">
        <v>42164</v>
      </c>
      <c r="M581" t="s">
        <v>961</v>
      </c>
      <c r="N581" t="s">
        <v>344</v>
      </c>
    </row>
    <row r="582" spans="1:14" hidden="1" x14ac:dyDescent="0.25">
      <c r="A582" t="s">
        <v>1534</v>
      </c>
      <c r="B582" t="s">
        <v>1535</v>
      </c>
      <c r="C582">
        <v>60</v>
      </c>
      <c r="D582">
        <v>1</v>
      </c>
      <c r="E582" t="str">
        <f>_xlfn.CONCAT(Cours_statut[[#This Row],[Code MEQ]],"-",Cours_statut[[#This Row],[Code d''option]],"-0",Cours_statut[[#This Row],[Version du cours]])</f>
        <v>320-203-FD-60-01</v>
      </c>
      <c r="F582">
        <v>4</v>
      </c>
      <c r="G582">
        <v>1</v>
      </c>
      <c r="H582" s="2">
        <v>39542</v>
      </c>
      <c r="I582" t="s">
        <v>960</v>
      </c>
      <c r="J582">
        <v>3</v>
      </c>
      <c r="K582" t="e">
        <f>VLOOKUP(Cours_statut[[#This Row],[CodeCours]],Tableau1[[Code de Cours Complet]:[Évaluations]],5,0)</f>
        <v>#N/A</v>
      </c>
      <c r="L582" s="2">
        <v>42074</v>
      </c>
      <c r="M582" t="s">
        <v>961</v>
      </c>
      <c r="N582" t="s">
        <v>344</v>
      </c>
    </row>
    <row r="583" spans="1:14" hidden="1" x14ac:dyDescent="0.25">
      <c r="A583" t="s">
        <v>2197</v>
      </c>
      <c r="B583" t="s">
        <v>2198</v>
      </c>
      <c r="C583">
        <v>15</v>
      </c>
      <c r="D583">
        <v>1</v>
      </c>
      <c r="E583" t="str">
        <f>_xlfn.CONCAT(Cours_statut[[#This Row],[Code MEQ]],"-",Cours_statut[[#This Row],[Code d''option]],"-0",Cours_statut[[#This Row],[Version du cours]])</f>
        <v>410-014-FD-15-01</v>
      </c>
      <c r="F583">
        <v>5</v>
      </c>
      <c r="G583">
        <v>1</v>
      </c>
      <c r="H583" s="2">
        <v>39464</v>
      </c>
      <c r="I583" t="s">
        <v>960</v>
      </c>
      <c r="J583">
        <v>3</v>
      </c>
      <c r="K583" t="e">
        <f>VLOOKUP(Cours_statut[[#This Row],[CodeCours]],Tableau1[[Code de Cours Complet]:[Évaluations]],5,0)</f>
        <v>#N/A</v>
      </c>
      <c r="L583" s="2">
        <v>42074</v>
      </c>
      <c r="M583" t="s">
        <v>961</v>
      </c>
      <c r="N583" t="s">
        <v>344</v>
      </c>
    </row>
    <row r="584" spans="1:14" hidden="1" x14ac:dyDescent="0.25">
      <c r="A584" t="s">
        <v>2821</v>
      </c>
      <c r="B584" t="s">
        <v>2822</v>
      </c>
      <c r="C584">
        <v>60</v>
      </c>
      <c r="D584">
        <v>1</v>
      </c>
      <c r="E584" t="str">
        <f>_xlfn.CONCAT(Cours_statut[[#This Row],[Code MEQ]],"-",Cours_statut[[#This Row],[Code d''option]],"-0",Cours_statut[[#This Row],[Version du cours]])</f>
        <v>601-102-MQ-60-01</v>
      </c>
      <c r="F584">
        <v>4</v>
      </c>
      <c r="G584">
        <v>1</v>
      </c>
      <c r="H584" s="2">
        <v>40779</v>
      </c>
      <c r="I584" t="s">
        <v>960</v>
      </c>
      <c r="J584">
        <v>3</v>
      </c>
      <c r="K584" t="e">
        <f>VLOOKUP(Cours_statut[[#This Row],[CodeCours]],Tableau1[[Code de Cours Complet]:[Évaluations]],5,0)</f>
        <v>#N/A</v>
      </c>
      <c r="L584" s="2">
        <v>42062</v>
      </c>
      <c r="M584" t="s">
        <v>961</v>
      </c>
      <c r="N584" t="s">
        <v>344</v>
      </c>
    </row>
    <row r="585" spans="1:14" hidden="1" x14ac:dyDescent="0.25">
      <c r="A585" t="s">
        <v>2821</v>
      </c>
      <c r="B585" t="s">
        <v>2827</v>
      </c>
      <c r="C585">
        <v>64</v>
      </c>
      <c r="D585">
        <v>1</v>
      </c>
      <c r="E585" t="str">
        <f>_xlfn.CONCAT(Cours_statut[[#This Row],[Code MEQ]],"-",Cours_statut[[#This Row],[Code d''option]],"-0",Cours_statut[[#This Row],[Version du cours]])</f>
        <v>601-102-MQ-64-01</v>
      </c>
      <c r="F585">
        <v>4</v>
      </c>
      <c r="G585">
        <v>1</v>
      </c>
      <c r="H585" s="2">
        <v>40844</v>
      </c>
      <c r="I585" t="s">
        <v>960</v>
      </c>
      <c r="J585">
        <v>3</v>
      </c>
      <c r="K585" t="e">
        <f>VLOOKUP(Cours_statut[[#This Row],[CodeCours]],Tableau1[[Code de Cours Complet]:[Évaluations]],5,0)</f>
        <v>#N/A</v>
      </c>
      <c r="L585" s="2">
        <v>42062</v>
      </c>
      <c r="M585" t="s">
        <v>961</v>
      </c>
      <c r="N585" t="s">
        <v>344</v>
      </c>
    </row>
    <row r="586" spans="1:14" hidden="1" x14ac:dyDescent="0.25">
      <c r="A586" t="s">
        <v>2641</v>
      </c>
      <c r="B586" t="s">
        <v>2643</v>
      </c>
      <c r="C586">
        <v>10</v>
      </c>
      <c r="D586">
        <v>2</v>
      </c>
      <c r="E586" t="str">
        <f>_xlfn.CONCAT(Cours_statut[[#This Row],[Code MEQ]],"-",Cours_statut[[#This Row],[Code d''option]],"-0",Cours_statut[[#This Row],[Version du cours]])</f>
        <v>410-FPF-FD-10-02</v>
      </c>
      <c r="F586">
        <v>3</v>
      </c>
      <c r="G586">
        <v>1</v>
      </c>
      <c r="H586" s="2">
        <v>38317</v>
      </c>
      <c r="I586" t="s">
        <v>960</v>
      </c>
      <c r="J586">
        <v>3</v>
      </c>
      <c r="K586" t="e">
        <f>VLOOKUP(Cours_statut[[#This Row],[CodeCours]],Tableau1[[Code de Cours Complet]:[Évaluations]],5,0)</f>
        <v>#N/A</v>
      </c>
      <c r="L586" s="2">
        <v>42061</v>
      </c>
      <c r="M586" t="s">
        <v>961</v>
      </c>
      <c r="N586" t="s">
        <v>344</v>
      </c>
    </row>
    <row r="587" spans="1:14" hidden="1" x14ac:dyDescent="0.25">
      <c r="A587" t="s">
        <v>2641</v>
      </c>
      <c r="B587" t="s">
        <v>2645</v>
      </c>
      <c r="C587">
        <v>11</v>
      </c>
      <c r="D587">
        <v>2</v>
      </c>
      <c r="E587" t="str">
        <f>_xlfn.CONCAT(Cours_statut[[#This Row],[Code MEQ]],"-",Cours_statut[[#This Row],[Code d''option]],"-0",Cours_statut[[#This Row],[Version du cours]])</f>
        <v>410-FPF-FD-11-02</v>
      </c>
      <c r="F587">
        <v>3</v>
      </c>
      <c r="G587">
        <v>1</v>
      </c>
      <c r="H587" s="2">
        <v>38317</v>
      </c>
      <c r="I587" t="s">
        <v>960</v>
      </c>
      <c r="J587">
        <v>3</v>
      </c>
      <c r="K587" t="e">
        <f>VLOOKUP(Cours_statut[[#This Row],[CodeCours]],Tableau1[[Code de Cours Complet]:[Évaluations]],5,0)</f>
        <v>#N/A</v>
      </c>
      <c r="L587" s="2">
        <v>42061</v>
      </c>
      <c r="M587" t="s">
        <v>961</v>
      </c>
      <c r="N587" t="s">
        <v>344</v>
      </c>
    </row>
    <row r="588" spans="1:14" hidden="1" x14ac:dyDescent="0.25">
      <c r="A588" t="s">
        <v>1175</v>
      </c>
      <c r="B588" t="s">
        <v>1176</v>
      </c>
      <c r="C588">
        <v>10</v>
      </c>
      <c r="D588">
        <v>1</v>
      </c>
      <c r="E588" t="str">
        <f>_xlfn.CONCAT(Cours_statut[[#This Row],[Code MEQ]],"-",Cours_statut[[#This Row],[Code d''option]],"-0",Cours_statut[[#This Row],[Version du cours]])</f>
        <v>153-1C3-TA-10-01</v>
      </c>
      <c r="F588">
        <v>4</v>
      </c>
      <c r="G588">
        <v>1</v>
      </c>
      <c r="H588" s="2">
        <v>38029</v>
      </c>
      <c r="I588" t="s">
        <v>960</v>
      </c>
      <c r="J588">
        <v>3</v>
      </c>
      <c r="K588" t="e">
        <f>VLOOKUP(Cours_statut[[#This Row],[CodeCours]],Tableau1[[Code de Cours Complet]:[Évaluations]],5,0)</f>
        <v>#N/A</v>
      </c>
      <c r="L588" s="2">
        <v>41947</v>
      </c>
      <c r="M588" t="s">
        <v>961</v>
      </c>
      <c r="N588" t="s">
        <v>344</v>
      </c>
    </row>
    <row r="589" spans="1:14" hidden="1" x14ac:dyDescent="0.25">
      <c r="A589" t="s">
        <v>2957</v>
      </c>
      <c r="B589" t="s">
        <v>2958</v>
      </c>
      <c r="C589">
        <v>55</v>
      </c>
      <c r="D589">
        <v>1</v>
      </c>
      <c r="E589" t="str">
        <f>_xlfn.CONCAT(Cours_statut[[#This Row],[Code MEQ]],"-",Cours_statut[[#This Row],[Code d''option]],"-0",Cours_statut[[#This Row],[Version du cours]])</f>
        <v>603-101-MQ-55-01</v>
      </c>
      <c r="F589">
        <v>4</v>
      </c>
      <c r="G589">
        <v>1</v>
      </c>
      <c r="H589" s="2">
        <v>41088</v>
      </c>
      <c r="I589" t="s">
        <v>960</v>
      </c>
      <c r="J589">
        <v>3</v>
      </c>
      <c r="K589" t="e">
        <f>VLOOKUP(Cours_statut[[#This Row],[CodeCours]],Tableau1[[Code de Cours Complet]:[Évaluations]],5,0)</f>
        <v>#N/A</v>
      </c>
      <c r="L589" s="2">
        <v>41870</v>
      </c>
      <c r="M589" t="s">
        <v>961</v>
      </c>
      <c r="N589" t="s">
        <v>344</v>
      </c>
    </row>
    <row r="590" spans="1:14" hidden="1" x14ac:dyDescent="0.25">
      <c r="A590" t="s">
        <v>2681</v>
      </c>
      <c r="B590" t="s">
        <v>2683</v>
      </c>
      <c r="C590">
        <v>60</v>
      </c>
      <c r="D590">
        <v>2</v>
      </c>
      <c r="E590" t="str">
        <f>_xlfn.CONCAT(Cours_statut[[#This Row],[Code MEQ]],"-",Cours_statut[[#This Row],[Code d''option]],"-0",Cours_statut[[#This Row],[Version du cours]])</f>
        <v>420-104-FD-60-02</v>
      </c>
      <c r="F590">
        <v>3</v>
      </c>
      <c r="G590">
        <v>2</v>
      </c>
      <c r="H590" s="2">
        <v>40638</v>
      </c>
      <c r="I590" t="s">
        <v>960</v>
      </c>
      <c r="J590">
        <v>3</v>
      </c>
      <c r="K590" t="e">
        <f>VLOOKUP(Cours_statut[[#This Row],[CodeCours]],Tableau1[[Code de Cours Complet]:[Évaluations]],5,0)</f>
        <v>#N/A</v>
      </c>
      <c r="L590" s="2">
        <v>41851</v>
      </c>
      <c r="M590" t="s">
        <v>961</v>
      </c>
      <c r="N590" t="s">
        <v>344</v>
      </c>
    </row>
    <row r="591" spans="1:14" hidden="1" x14ac:dyDescent="0.25">
      <c r="A591" t="s">
        <v>2681</v>
      </c>
      <c r="B591" t="s">
        <v>2689</v>
      </c>
      <c r="C591">
        <v>63</v>
      </c>
      <c r="D591">
        <v>1</v>
      </c>
      <c r="E591" t="str">
        <f>_xlfn.CONCAT(Cours_statut[[#This Row],[Code MEQ]],"-",Cours_statut[[#This Row],[Code d''option]],"-0",Cours_statut[[#This Row],[Version du cours]])</f>
        <v>420-104-FD-63-01</v>
      </c>
      <c r="F591">
        <v>4</v>
      </c>
      <c r="G591">
        <v>2</v>
      </c>
      <c r="H591" s="2">
        <v>40703</v>
      </c>
      <c r="I591" t="s">
        <v>960</v>
      </c>
      <c r="J591">
        <v>3</v>
      </c>
      <c r="K591" t="e">
        <f>VLOOKUP(Cours_statut[[#This Row],[CodeCours]],Tableau1[[Code de Cours Complet]:[Évaluations]],5,0)</f>
        <v>#N/A</v>
      </c>
      <c r="L591" s="2">
        <v>41851</v>
      </c>
      <c r="M591" t="s">
        <v>961</v>
      </c>
      <c r="N591" t="s">
        <v>344</v>
      </c>
    </row>
    <row r="592" spans="1:14" hidden="1" x14ac:dyDescent="0.25">
      <c r="A592" t="s">
        <v>2742</v>
      </c>
      <c r="B592" t="s">
        <v>2756</v>
      </c>
      <c r="C592">
        <v>65</v>
      </c>
      <c r="D592">
        <v>1</v>
      </c>
      <c r="E592" t="str">
        <f>_xlfn.CONCAT(Cours_statut[[#This Row],[Code MEQ]],"-",Cours_statut[[#This Row],[Code d''option]],"-0",Cours_statut[[#This Row],[Version du cours]])</f>
        <v>504-FPH-03-65-01</v>
      </c>
      <c r="F592">
        <v>4</v>
      </c>
      <c r="G592">
        <v>1</v>
      </c>
      <c r="H592" s="2">
        <v>40479</v>
      </c>
      <c r="I592" t="s">
        <v>960</v>
      </c>
      <c r="J592">
        <v>3</v>
      </c>
      <c r="K592" t="e">
        <f>VLOOKUP(Cours_statut[[#This Row],[CodeCours]],Tableau1[[Code de Cours Complet]:[Évaluations]],5,0)</f>
        <v>#N/A</v>
      </c>
      <c r="L592" s="2">
        <v>41823</v>
      </c>
      <c r="M592" t="s">
        <v>961</v>
      </c>
      <c r="N592" t="s">
        <v>344</v>
      </c>
    </row>
    <row r="593" spans="1:14" hidden="1" x14ac:dyDescent="0.25">
      <c r="A593" t="s">
        <v>1589</v>
      </c>
      <c r="B593" t="s">
        <v>1592</v>
      </c>
      <c r="C593">
        <v>10</v>
      </c>
      <c r="D593">
        <v>3</v>
      </c>
      <c r="E593" t="str">
        <f>_xlfn.CONCAT(Cours_statut[[#This Row],[Code MEQ]],"-",Cours_statut[[#This Row],[Code d''option]],"-0",Cours_statut[[#This Row],[Version du cours]])</f>
        <v>322-743-RL-10-03</v>
      </c>
      <c r="F593">
        <v>3</v>
      </c>
      <c r="G593">
        <v>1</v>
      </c>
      <c r="H593" s="2">
        <v>41037</v>
      </c>
      <c r="I593" t="s">
        <v>960</v>
      </c>
      <c r="J593">
        <v>3</v>
      </c>
      <c r="K593" t="e">
        <f>VLOOKUP(Cours_statut[[#This Row],[CodeCours]],Tableau1[[Code de Cours Complet]:[Évaluations]],5,0)</f>
        <v>#N/A</v>
      </c>
      <c r="L593" s="2">
        <v>41808</v>
      </c>
      <c r="M593" t="s">
        <v>961</v>
      </c>
      <c r="N593" t="s">
        <v>344</v>
      </c>
    </row>
    <row r="594" spans="1:14" hidden="1" x14ac:dyDescent="0.25">
      <c r="A594" t="s">
        <v>1032</v>
      </c>
      <c r="B594" t="s">
        <v>1038</v>
      </c>
      <c r="C594">
        <v>61</v>
      </c>
      <c r="D594">
        <v>1</v>
      </c>
      <c r="E594" t="str">
        <f>_xlfn.CONCAT(Cours_statut[[#This Row],[Code MEQ]],"-",Cours_statut[[#This Row],[Code d''option]],"-0",Cours_statut[[#This Row],[Version du cours]])</f>
        <v>109-103-MQ-61-01</v>
      </c>
      <c r="F594">
        <v>5</v>
      </c>
      <c r="G594">
        <v>2</v>
      </c>
      <c r="H594" s="2">
        <v>41431</v>
      </c>
      <c r="I594" t="s">
        <v>960</v>
      </c>
      <c r="J594">
        <v>3</v>
      </c>
      <c r="K594" t="e">
        <f>VLOOKUP(Cours_statut[[#This Row],[CodeCours]],Tableau1[[Code de Cours Complet]:[Évaluations]],5,0)</f>
        <v>#N/A</v>
      </c>
      <c r="L594" s="2">
        <v>41793</v>
      </c>
      <c r="M594" t="s">
        <v>961</v>
      </c>
      <c r="N594" t="s">
        <v>344</v>
      </c>
    </row>
    <row r="595" spans="1:14" hidden="1" x14ac:dyDescent="0.25">
      <c r="A595" t="s">
        <v>1610</v>
      </c>
      <c r="B595" t="s">
        <v>1611</v>
      </c>
      <c r="C595">
        <v>10</v>
      </c>
      <c r="D595">
        <v>1</v>
      </c>
      <c r="E595" t="str">
        <f>_xlfn.CONCAT(Cours_statut[[#This Row],[Code MEQ]],"-",Cours_statut[[#This Row],[Code d''option]],"-0",Cours_statut[[#This Row],[Version du cours]])</f>
        <v>322-783-RL-10-01</v>
      </c>
      <c r="F595">
        <v>4</v>
      </c>
      <c r="G595">
        <v>1</v>
      </c>
      <c r="H595" s="2">
        <v>37536</v>
      </c>
      <c r="I595" t="s">
        <v>960</v>
      </c>
      <c r="J595">
        <v>3</v>
      </c>
      <c r="K595" t="e">
        <f>VLOOKUP(Cours_statut[[#This Row],[CodeCours]],Tableau1[[Code de Cours Complet]:[Évaluations]],5,0)</f>
        <v>#N/A</v>
      </c>
      <c r="L595" s="2">
        <v>41786</v>
      </c>
      <c r="M595" t="s">
        <v>961</v>
      </c>
      <c r="N595" t="s">
        <v>344</v>
      </c>
    </row>
    <row r="596" spans="1:14" hidden="1" x14ac:dyDescent="0.25">
      <c r="A596" t="s">
        <v>1559</v>
      </c>
      <c r="B596" t="s">
        <v>1560</v>
      </c>
      <c r="C596">
        <v>50</v>
      </c>
      <c r="D596">
        <v>1</v>
      </c>
      <c r="E596" t="str">
        <f>_xlfn.CONCAT(Cours_statut[[#This Row],[Code MEQ]],"-",Cours_statut[[#This Row],[Code d''option]],"-0",Cours_statut[[#This Row],[Version du cours]])</f>
        <v>322-19C-FD-50-01</v>
      </c>
      <c r="F596">
        <v>4</v>
      </c>
      <c r="G596">
        <v>1</v>
      </c>
      <c r="H596" s="2">
        <v>40662</v>
      </c>
      <c r="I596" t="s">
        <v>960</v>
      </c>
      <c r="J596">
        <v>3</v>
      </c>
      <c r="K596" t="e">
        <f>VLOOKUP(Cours_statut[[#This Row],[CodeCours]],Tableau1[[Code de Cours Complet]:[Évaluations]],5,0)</f>
        <v>#N/A</v>
      </c>
      <c r="L596" s="2">
        <v>41757</v>
      </c>
      <c r="M596" t="s">
        <v>961</v>
      </c>
      <c r="N596" t="s">
        <v>344</v>
      </c>
    </row>
    <row r="597" spans="1:14" hidden="1" x14ac:dyDescent="0.25">
      <c r="A597" t="s">
        <v>1963</v>
      </c>
      <c r="B597" t="s">
        <v>1965</v>
      </c>
      <c r="C597">
        <v>60</v>
      </c>
      <c r="D597">
        <v>2</v>
      </c>
      <c r="E597" t="str">
        <f>_xlfn.CONCAT(Cours_statut[[#This Row],[Code MEQ]],"-",Cours_statut[[#This Row],[Code d''option]],"-0",Cours_statut[[#This Row],[Version du cours]])</f>
        <v>360-FDR-FD-60-02</v>
      </c>
      <c r="F597">
        <v>4</v>
      </c>
      <c r="G597">
        <v>1</v>
      </c>
      <c r="H597" s="2">
        <v>40266</v>
      </c>
      <c r="I597" t="s">
        <v>960</v>
      </c>
      <c r="J597">
        <v>3</v>
      </c>
      <c r="K597" t="e">
        <f>VLOOKUP(Cours_statut[[#This Row],[CodeCours]],Tableau1[[Code de Cours Complet]:[Évaluations]],5,0)</f>
        <v>#N/A</v>
      </c>
      <c r="L597" s="2">
        <v>41745</v>
      </c>
      <c r="M597" t="s">
        <v>961</v>
      </c>
      <c r="N597" t="s">
        <v>344</v>
      </c>
    </row>
    <row r="598" spans="1:14" hidden="1" x14ac:dyDescent="0.25">
      <c r="A598" t="s">
        <v>1859</v>
      </c>
      <c r="B598" t="s">
        <v>1864</v>
      </c>
      <c r="C598">
        <v>55</v>
      </c>
      <c r="D598">
        <v>1</v>
      </c>
      <c r="E598" t="str">
        <f>_xlfn.CONCAT(Cours_statut[[#This Row],[Code MEQ]],"-",Cours_statut[[#This Row],[Code d''option]],"-0",Cours_statut[[#This Row],[Version du cours]])</f>
        <v>350-102-RE-55-01</v>
      </c>
      <c r="F598">
        <v>4</v>
      </c>
      <c r="G598">
        <v>1</v>
      </c>
      <c r="H598" s="2">
        <v>39232</v>
      </c>
      <c r="I598" t="s">
        <v>960</v>
      </c>
      <c r="J598">
        <v>3</v>
      </c>
      <c r="K598" t="e">
        <f>VLOOKUP(Cours_statut[[#This Row],[CodeCours]],Tableau1[[Code de Cours Complet]:[Évaluations]],5,0)</f>
        <v>#N/A</v>
      </c>
      <c r="L598" s="2">
        <v>41729</v>
      </c>
      <c r="M598" t="s">
        <v>961</v>
      </c>
      <c r="N598" t="s">
        <v>344</v>
      </c>
    </row>
    <row r="599" spans="1:14" hidden="1" x14ac:dyDescent="0.25">
      <c r="A599" t="s">
        <v>1517</v>
      </c>
      <c r="B599" t="s">
        <v>1521</v>
      </c>
      <c r="C599">
        <v>60</v>
      </c>
      <c r="D599">
        <v>1</v>
      </c>
      <c r="E599" t="str">
        <f>_xlfn.CONCAT(Cours_statut[[#This Row],[Code MEQ]],"-",Cours_statut[[#This Row],[Code d''option]],"-0",Cours_statut[[#This Row],[Version du cours]])</f>
        <v>320-103-FD-60-01</v>
      </c>
      <c r="F599">
        <v>4</v>
      </c>
      <c r="G599">
        <v>1</v>
      </c>
      <c r="H599" s="2">
        <v>40654</v>
      </c>
      <c r="I599" t="s">
        <v>960</v>
      </c>
      <c r="J599">
        <v>3</v>
      </c>
      <c r="K599" t="e">
        <f>VLOOKUP(Cours_statut[[#This Row],[CodeCours]],Tableau1[[Code de Cours Complet]:[Évaluations]],5,0)</f>
        <v>#N/A</v>
      </c>
      <c r="L599" s="2">
        <v>41677</v>
      </c>
      <c r="M599" t="s">
        <v>961</v>
      </c>
      <c r="N599" t="s">
        <v>344</v>
      </c>
    </row>
    <row r="600" spans="1:14" hidden="1" x14ac:dyDescent="0.25">
      <c r="A600" t="s">
        <v>1638</v>
      </c>
      <c r="B600" t="s">
        <v>1639</v>
      </c>
      <c r="C600">
        <v>10</v>
      </c>
      <c r="D600">
        <v>1</v>
      </c>
      <c r="E600" t="str">
        <f>_xlfn.CONCAT(Cours_statut[[#This Row],[Code MEQ]],"-",Cours_statut[[#This Row],[Code d''option]],"-0",Cours_statut[[#This Row],[Version du cours]])</f>
        <v>330-910-RE-10-01</v>
      </c>
      <c r="F600">
        <v>4</v>
      </c>
      <c r="G600">
        <v>1</v>
      </c>
      <c r="H600" s="2">
        <v>38973</v>
      </c>
      <c r="I600" t="s">
        <v>960</v>
      </c>
      <c r="J600">
        <v>3</v>
      </c>
      <c r="K600" t="e">
        <f>VLOOKUP(Cours_statut[[#This Row],[CodeCours]],Tableau1[[Code de Cours Complet]:[Évaluations]],5,0)</f>
        <v>#N/A</v>
      </c>
      <c r="L600" s="2">
        <v>41656</v>
      </c>
      <c r="M600" t="s">
        <v>961</v>
      </c>
      <c r="N600" t="s">
        <v>344</v>
      </c>
    </row>
    <row r="601" spans="1:14" hidden="1" x14ac:dyDescent="0.25">
      <c r="A601" t="s">
        <v>2184</v>
      </c>
      <c r="B601" t="s">
        <v>2189</v>
      </c>
      <c r="C601">
        <v>80</v>
      </c>
      <c r="D601">
        <v>0</v>
      </c>
      <c r="E601" t="str">
        <f>_xlfn.CONCAT(Cours_statut[[#This Row],[Code MEQ]],"-",Cours_statut[[#This Row],[Code d''option]],"-0",Cours_statut[[#This Row],[Version du cours]])</f>
        <v>401-913-91-80-00</v>
      </c>
      <c r="F601">
        <v>4</v>
      </c>
      <c r="G601">
        <v>1</v>
      </c>
      <c r="H601" s="2">
        <v>18264</v>
      </c>
      <c r="I601" t="s">
        <v>960</v>
      </c>
      <c r="J601">
        <v>3</v>
      </c>
      <c r="K601" t="e">
        <f>VLOOKUP(Cours_statut[[#This Row],[CodeCours]],Tableau1[[Code de Cours Complet]:[Évaluations]],5,0)</f>
        <v>#N/A</v>
      </c>
      <c r="L601" s="2">
        <v>41597</v>
      </c>
      <c r="M601" t="s">
        <v>961</v>
      </c>
      <c r="N601" t="s">
        <v>344</v>
      </c>
    </row>
    <row r="602" spans="1:14" hidden="1" x14ac:dyDescent="0.25">
      <c r="A602" t="s">
        <v>1827</v>
      </c>
      <c r="B602" t="s">
        <v>1830</v>
      </c>
      <c r="C602">
        <v>10</v>
      </c>
      <c r="D602">
        <v>3</v>
      </c>
      <c r="E602" t="str">
        <f>_xlfn.CONCAT(Cours_statut[[#This Row],[Code MEQ]],"-",Cours_statut[[#This Row],[Code d''option]],"-0",Cours_statut[[#This Row],[Version du cours]])</f>
        <v>350-054-RL-10-03</v>
      </c>
      <c r="F602">
        <v>4</v>
      </c>
      <c r="G602">
        <v>1</v>
      </c>
      <c r="H602" s="2">
        <v>39331</v>
      </c>
      <c r="I602" t="s">
        <v>960</v>
      </c>
      <c r="J602">
        <v>3</v>
      </c>
      <c r="K602" t="e">
        <f>VLOOKUP(Cours_statut[[#This Row],[CodeCours]],Tableau1[[Code de Cours Complet]:[Évaluations]],5,0)</f>
        <v>#N/A</v>
      </c>
      <c r="L602" s="2">
        <v>41577</v>
      </c>
      <c r="M602" t="s">
        <v>961</v>
      </c>
      <c r="N602" t="s">
        <v>344</v>
      </c>
    </row>
    <row r="603" spans="1:14" hidden="1" x14ac:dyDescent="0.25">
      <c r="A603" t="s">
        <v>1827</v>
      </c>
      <c r="B603" t="s">
        <v>1834</v>
      </c>
      <c r="C603">
        <v>11</v>
      </c>
      <c r="D603">
        <v>3</v>
      </c>
      <c r="E603" t="str">
        <f>_xlfn.CONCAT(Cours_statut[[#This Row],[Code MEQ]],"-",Cours_statut[[#This Row],[Code d''option]],"-0",Cours_statut[[#This Row],[Version du cours]])</f>
        <v>350-054-RL-11-03</v>
      </c>
      <c r="F603">
        <v>4</v>
      </c>
      <c r="G603">
        <v>1</v>
      </c>
      <c r="H603" s="2">
        <v>39520</v>
      </c>
      <c r="I603" t="s">
        <v>960</v>
      </c>
      <c r="J603">
        <v>3</v>
      </c>
      <c r="K603" t="e">
        <f>VLOOKUP(Cours_statut[[#This Row],[CodeCours]],Tableau1[[Code de Cours Complet]:[Évaluations]],5,0)</f>
        <v>#N/A</v>
      </c>
      <c r="L603" s="2">
        <v>41577</v>
      </c>
      <c r="M603" t="s">
        <v>961</v>
      </c>
      <c r="N603" t="s">
        <v>344</v>
      </c>
    </row>
    <row r="604" spans="1:14" hidden="1" x14ac:dyDescent="0.25">
      <c r="A604" t="s">
        <v>2733</v>
      </c>
      <c r="B604" t="s">
        <v>2738</v>
      </c>
      <c r="C604">
        <v>80</v>
      </c>
      <c r="D604">
        <v>2</v>
      </c>
      <c r="E604" t="str">
        <f>_xlfn.CONCAT(Cours_statut[[#This Row],[Code MEQ]],"-",Cours_statut[[#This Row],[Code d''option]],"-0",Cours_statut[[#This Row],[Version du cours]])</f>
        <v>504-FPG-03-80-02</v>
      </c>
      <c r="F604">
        <v>5</v>
      </c>
      <c r="G604">
        <v>1</v>
      </c>
      <c r="H604" s="2">
        <v>39121</v>
      </c>
      <c r="I604" t="s">
        <v>960</v>
      </c>
      <c r="J604">
        <v>3</v>
      </c>
      <c r="K604" t="e">
        <f>VLOOKUP(Cours_statut[[#This Row],[CodeCours]],Tableau1[[Code de Cours Complet]:[Évaluations]],5,0)</f>
        <v>#N/A</v>
      </c>
      <c r="L604" s="2">
        <v>41542</v>
      </c>
      <c r="M604" t="s">
        <v>961</v>
      </c>
      <c r="N604" t="s">
        <v>344</v>
      </c>
    </row>
    <row r="605" spans="1:14" hidden="1" x14ac:dyDescent="0.25">
      <c r="A605" t="s">
        <v>1196</v>
      </c>
      <c r="B605" t="s">
        <v>1197</v>
      </c>
      <c r="C605">
        <v>10</v>
      </c>
      <c r="D605">
        <v>0</v>
      </c>
      <c r="E605" t="str">
        <f>_xlfn.CONCAT(Cours_statut[[#This Row],[Code MEQ]],"-",Cours_statut[[#This Row],[Code d''option]],"-0",Cours_statut[[#This Row],[Version du cours]])</f>
        <v>201-013-50-10-00</v>
      </c>
      <c r="F605">
        <v>0</v>
      </c>
      <c r="G605">
        <v>1</v>
      </c>
      <c r="H605" s="2">
        <v>41491</v>
      </c>
      <c r="I605" t="s">
        <v>960</v>
      </c>
      <c r="J605">
        <v>3</v>
      </c>
      <c r="K605" t="e">
        <f>VLOOKUP(Cours_statut[[#This Row],[CodeCours]],Tableau1[[Code de Cours Complet]:[Évaluations]],5,0)</f>
        <v>#N/A</v>
      </c>
      <c r="L605" s="2">
        <v>41540</v>
      </c>
      <c r="M605" t="s">
        <v>961</v>
      </c>
      <c r="N605" t="s">
        <v>344</v>
      </c>
    </row>
    <row r="606" spans="1:14" hidden="1" x14ac:dyDescent="0.25">
      <c r="A606" t="s">
        <v>3016</v>
      </c>
      <c r="B606" t="s">
        <v>3018</v>
      </c>
      <c r="C606">
        <v>60</v>
      </c>
      <c r="D606">
        <v>2</v>
      </c>
      <c r="E606" t="str">
        <f>_xlfn.CONCAT(Cours_statut[[#This Row],[Code MEQ]],"-",Cours_statut[[#This Row],[Code d''option]],"-0",Cours_statut[[#This Row],[Version du cours]])</f>
        <v>604-102-MQ-60-02</v>
      </c>
      <c r="F606">
        <v>5</v>
      </c>
      <c r="G606">
        <v>1</v>
      </c>
      <c r="H606" s="2">
        <v>41471</v>
      </c>
      <c r="I606" t="s">
        <v>960</v>
      </c>
      <c r="J606">
        <v>3</v>
      </c>
      <c r="K606" t="e">
        <f>VLOOKUP(Cours_statut[[#This Row],[CodeCours]],Tableau1[[Code de Cours Complet]:[Évaluations]],5,0)</f>
        <v>#N/A</v>
      </c>
      <c r="L606" s="2">
        <v>41536</v>
      </c>
      <c r="M606" t="s">
        <v>961</v>
      </c>
      <c r="N606" t="s">
        <v>344</v>
      </c>
    </row>
    <row r="607" spans="1:14" hidden="1" x14ac:dyDescent="0.25">
      <c r="A607" t="s">
        <v>2288</v>
      </c>
      <c r="B607" t="s">
        <v>2290</v>
      </c>
      <c r="C607">
        <v>60</v>
      </c>
      <c r="D607">
        <v>2</v>
      </c>
      <c r="E607" t="str">
        <f>_xlfn.CONCAT(Cours_statut[[#This Row],[Code MEQ]],"-",Cours_statut[[#This Row],[Code d''option]],"-0",Cours_statut[[#This Row],[Version du cours]])</f>
        <v>410-233-FD-60-02</v>
      </c>
      <c r="F607">
        <v>4</v>
      </c>
      <c r="G607">
        <v>1</v>
      </c>
      <c r="H607" s="2">
        <v>40813</v>
      </c>
      <c r="I607" t="s">
        <v>960</v>
      </c>
      <c r="J607">
        <v>3</v>
      </c>
      <c r="K607" t="e">
        <f>VLOOKUP(Cours_statut[[#This Row],[CodeCours]],Tableau1[[Code de Cours Complet]:[Évaluations]],5,0)</f>
        <v>#N/A</v>
      </c>
      <c r="L607" s="2">
        <v>41522</v>
      </c>
      <c r="M607" t="s">
        <v>961</v>
      </c>
      <c r="N607" t="s">
        <v>344</v>
      </c>
    </row>
    <row r="608" spans="1:14" hidden="1" x14ac:dyDescent="0.25">
      <c r="A608" t="s">
        <v>1177</v>
      </c>
      <c r="B608" t="s">
        <v>1178</v>
      </c>
      <c r="C608">
        <v>10</v>
      </c>
      <c r="D608">
        <v>1</v>
      </c>
      <c r="E608" t="str">
        <f>_xlfn.CONCAT(Cours_statut[[#This Row],[Code MEQ]],"-",Cours_statut[[#This Row],[Code d''option]],"-0",Cours_statut[[#This Row],[Version du cours]])</f>
        <v>153-VLW-03-10-01</v>
      </c>
      <c r="F608">
        <v>3</v>
      </c>
      <c r="G608">
        <v>1</v>
      </c>
      <c r="H608" s="2">
        <v>37277</v>
      </c>
      <c r="I608" t="s">
        <v>960</v>
      </c>
      <c r="J608">
        <v>3</v>
      </c>
      <c r="K608" t="e">
        <f>VLOOKUP(Cours_statut[[#This Row],[CodeCours]],Tableau1[[Code de Cours Complet]:[Évaluations]],5,0)</f>
        <v>#N/A</v>
      </c>
      <c r="L608" s="2">
        <v>41505</v>
      </c>
      <c r="M608" t="s">
        <v>961</v>
      </c>
      <c r="N608" t="s">
        <v>344</v>
      </c>
    </row>
    <row r="609" spans="1:16" hidden="1" x14ac:dyDescent="0.25">
      <c r="A609" t="s">
        <v>2610</v>
      </c>
      <c r="B609" t="s">
        <v>2611</v>
      </c>
      <c r="C609">
        <v>10</v>
      </c>
      <c r="D609">
        <v>1</v>
      </c>
      <c r="E609" t="str">
        <f>_xlfn.CONCAT(Cours_statut[[#This Row],[Code MEQ]],"-",Cours_statut[[#This Row],[Code d''option]],"-0",Cours_statut[[#This Row],[Version du cours]])</f>
        <v>410-938-FD-10-01</v>
      </c>
      <c r="F609">
        <v>5</v>
      </c>
      <c r="G609">
        <v>1</v>
      </c>
      <c r="H609" s="2">
        <v>40744</v>
      </c>
      <c r="I609" t="s">
        <v>960</v>
      </c>
      <c r="J609">
        <v>3</v>
      </c>
      <c r="K609" t="e">
        <f>VLOOKUP(Cours_statut[[#This Row],[CodeCours]],Tableau1[[Code de Cours Complet]:[Évaluations]],5,0)</f>
        <v>#N/A</v>
      </c>
      <c r="L609" s="2">
        <v>41487</v>
      </c>
      <c r="M609" t="s">
        <v>961</v>
      </c>
      <c r="N609" t="s">
        <v>344</v>
      </c>
    </row>
    <row r="610" spans="1:16" hidden="1" x14ac:dyDescent="0.25">
      <c r="A610" t="s">
        <v>1942</v>
      </c>
      <c r="B610" t="s">
        <v>1949</v>
      </c>
      <c r="C610">
        <v>14</v>
      </c>
      <c r="D610">
        <v>1</v>
      </c>
      <c r="E610" t="str">
        <f>_xlfn.CONCAT(Cours_statut[[#This Row],[Code MEQ]],"-",Cours_statut[[#This Row],[Code d''option]],"-0",Cours_statut[[#This Row],[Version du cours]])</f>
        <v>360-300-RE-14-01</v>
      </c>
      <c r="F610">
        <v>4</v>
      </c>
      <c r="G610">
        <v>1</v>
      </c>
      <c r="H610" s="2">
        <v>40346</v>
      </c>
      <c r="I610" t="s">
        <v>960</v>
      </c>
      <c r="J610">
        <v>3</v>
      </c>
      <c r="K610" t="e">
        <f>VLOOKUP(Cours_statut[[#This Row],[CodeCours]],Tableau1[[Code de Cours Complet]:[Évaluations]],5,0)</f>
        <v>#N/A</v>
      </c>
      <c r="L610" s="2">
        <v>41485</v>
      </c>
      <c r="M610" t="s">
        <v>961</v>
      </c>
      <c r="N610" t="s">
        <v>344</v>
      </c>
    </row>
    <row r="611" spans="1:16" hidden="1" x14ac:dyDescent="0.25">
      <c r="A611" t="s">
        <v>1942</v>
      </c>
      <c r="B611" t="s">
        <v>1950</v>
      </c>
      <c r="C611">
        <v>14</v>
      </c>
      <c r="D611">
        <v>2</v>
      </c>
      <c r="E611" t="str">
        <f>_xlfn.CONCAT(Cours_statut[[#This Row],[Code MEQ]],"-",Cours_statut[[#This Row],[Code d''option]],"-0",Cours_statut[[#This Row],[Version du cours]])</f>
        <v>360-300-RE-14-02</v>
      </c>
      <c r="F611">
        <v>0</v>
      </c>
      <c r="G611">
        <v>1</v>
      </c>
      <c r="H611" s="2">
        <v>41485</v>
      </c>
      <c r="I611" t="s">
        <v>960</v>
      </c>
      <c r="J611">
        <v>3</v>
      </c>
      <c r="K611" t="e">
        <f>VLOOKUP(Cours_statut[[#This Row],[CodeCours]],Tableau1[[Code de Cours Complet]:[Évaluations]],5,0)</f>
        <v>#N/A</v>
      </c>
      <c r="L611" s="2">
        <v>41485</v>
      </c>
      <c r="M611" t="s">
        <v>961</v>
      </c>
      <c r="N611" t="s">
        <v>344</v>
      </c>
    </row>
    <row r="612" spans="1:16" hidden="1" x14ac:dyDescent="0.25">
      <c r="A612" t="s">
        <v>1220</v>
      </c>
      <c r="B612" t="s">
        <v>1229</v>
      </c>
      <c r="C612">
        <v>14</v>
      </c>
      <c r="D612">
        <v>1</v>
      </c>
      <c r="E612" t="str">
        <f>_xlfn.CONCAT(Cours_statut[[#This Row],[Code MEQ]],"-",Cours_statut[[#This Row],[Code d''option]],"-0",Cours_statut[[#This Row],[Version du cours]])</f>
        <v>201-103-RE-14-01</v>
      </c>
      <c r="F612">
        <v>4</v>
      </c>
      <c r="G612">
        <v>1</v>
      </c>
      <c r="H612" s="2">
        <v>39776</v>
      </c>
      <c r="I612" t="s">
        <v>960</v>
      </c>
      <c r="J612">
        <v>3</v>
      </c>
      <c r="K612" t="e">
        <f>VLOOKUP(Cours_statut[[#This Row],[CodeCours]],Tableau1[[Code de Cours Complet]:[Évaluations]],5,0)</f>
        <v>#N/A</v>
      </c>
      <c r="L612" s="2">
        <v>41484</v>
      </c>
      <c r="M612" t="s">
        <v>961</v>
      </c>
      <c r="N612" t="s">
        <v>344</v>
      </c>
    </row>
    <row r="613" spans="1:16" hidden="1" x14ac:dyDescent="0.25">
      <c r="A613" t="s">
        <v>1987</v>
      </c>
      <c r="B613" t="s">
        <v>1989</v>
      </c>
      <c r="C613">
        <v>60</v>
      </c>
      <c r="D613">
        <v>2</v>
      </c>
      <c r="E613" t="str">
        <f>_xlfn.CONCAT(Cours_statut[[#This Row],[Code MEQ]],"-",Cours_statut[[#This Row],[Code d''option]],"-0",Cours_statut[[#This Row],[Version du cours]])</f>
        <v>383-204-FD-60-02</v>
      </c>
      <c r="F613">
        <v>4</v>
      </c>
      <c r="G613">
        <v>1</v>
      </c>
      <c r="H613" s="2">
        <v>41024</v>
      </c>
      <c r="I613" t="s">
        <v>960</v>
      </c>
      <c r="J613">
        <v>3</v>
      </c>
      <c r="K613" t="e">
        <f>VLOOKUP(Cours_statut[[#This Row],[CodeCours]],Tableau1[[Code de Cours Complet]:[Évaluations]],5,0)</f>
        <v>#N/A</v>
      </c>
      <c r="L613" s="2">
        <v>41473</v>
      </c>
      <c r="M613" t="s">
        <v>961</v>
      </c>
      <c r="N613" t="s">
        <v>344</v>
      </c>
    </row>
    <row r="614" spans="1:16" hidden="1" x14ac:dyDescent="0.25">
      <c r="A614" t="s">
        <v>3016</v>
      </c>
      <c r="B614" t="s">
        <v>3017</v>
      </c>
      <c r="C614">
        <v>60</v>
      </c>
      <c r="D614">
        <v>1</v>
      </c>
      <c r="E614" t="str">
        <f>_xlfn.CONCAT(Cours_statut[[#This Row],[Code MEQ]],"-",Cours_statut[[#This Row],[Code d''option]],"-0",Cours_statut[[#This Row],[Version du cours]])</f>
        <v>604-102-MQ-60-01</v>
      </c>
      <c r="F614">
        <v>5</v>
      </c>
      <c r="G614">
        <v>1</v>
      </c>
      <c r="H614" s="2">
        <v>41080</v>
      </c>
      <c r="I614" t="s">
        <v>960</v>
      </c>
      <c r="J614">
        <v>3</v>
      </c>
      <c r="K614" t="e">
        <f>VLOOKUP(Cours_statut[[#This Row],[CodeCours]],Tableau1[[Code de Cours Complet]:[Évaluations]],5,0)</f>
        <v>#N/A</v>
      </c>
      <c r="L614" s="2">
        <v>41471</v>
      </c>
      <c r="M614" t="s">
        <v>961</v>
      </c>
      <c r="N614" t="s">
        <v>344</v>
      </c>
    </row>
    <row r="615" spans="1:16" hidden="1" x14ac:dyDescent="0.25">
      <c r="A615" t="s">
        <v>1380</v>
      </c>
      <c r="B615" t="s">
        <v>1387</v>
      </c>
      <c r="C615">
        <v>14</v>
      </c>
      <c r="D615">
        <v>1</v>
      </c>
      <c r="E615" t="str">
        <f>_xlfn.CONCAT(Cours_statut[[#This Row],[Code MEQ]],"-",Cours_statut[[#This Row],[Code d''option]],"-0",Cours_statut[[#This Row],[Version du cours]])</f>
        <v>201-NYC-05-14-01</v>
      </c>
      <c r="F615">
        <v>4</v>
      </c>
      <c r="G615">
        <v>1</v>
      </c>
      <c r="H615" s="2">
        <v>40478</v>
      </c>
      <c r="I615" t="s">
        <v>960</v>
      </c>
      <c r="J615">
        <v>3</v>
      </c>
      <c r="K615" t="e">
        <f>VLOOKUP(Cours_statut[[#This Row],[CodeCours]],Tableau1[[Code de Cours Complet]:[Évaluations]],5,0)</f>
        <v>#N/A</v>
      </c>
      <c r="L615" s="2">
        <v>41430</v>
      </c>
      <c r="M615" t="s">
        <v>961</v>
      </c>
      <c r="N615" t="s">
        <v>344</v>
      </c>
    </row>
    <row r="616" spans="1:16" hidden="1" x14ac:dyDescent="0.25">
      <c r="A616" t="s">
        <v>1380</v>
      </c>
      <c r="B616" t="s">
        <v>1388</v>
      </c>
      <c r="C616">
        <v>14</v>
      </c>
      <c r="D616">
        <v>2</v>
      </c>
      <c r="E616" t="str">
        <f>_xlfn.CONCAT(Cours_statut[[#This Row],[Code MEQ]],"-",Cours_statut[[#This Row],[Code d''option]],"-0",Cours_statut[[#This Row],[Version du cours]])</f>
        <v>201-NYC-05-14-02</v>
      </c>
      <c r="F616">
        <v>0</v>
      </c>
      <c r="G616">
        <v>1</v>
      </c>
      <c r="H616" s="2">
        <v>41430</v>
      </c>
      <c r="I616" t="s">
        <v>960</v>
      </c>
      <c r="J616">
        <v>3</v>
      </c>
      <c r="K616" t="e">
        <f>VLOOKUP(Cours_statut[[#This Row],[CodeCours]],Tableau1[[Code de Cours Complet]:[Évaluations]],5,0)</f>
        <v>#N/A</v>
      </c>
      <c r="L616" s="2">
        <v>41430</v>
      </c>
      <c r="M616" t="s">
        <v>961</v>
      </c>
      <c r="N616" t="s">
        <v>344</v>
      </c>
    </row>
    <row r="617" spans="1:16" hidden="1" x14ac:dyDescent="0.25">
      <c r="A617" t="s">
        <v>3099</v>
      </c>
      <c r="B617" t="s">
        <v>3102</v>
      </c>
      <c r="C617">
        <v>2</v>
      </c>
      <c r="D617">
        <v>0</v>
      </c>
      <c r="E617" t="str">
        <f>_xlfn.CONCAT(Cours_statut[[#This Row],[Code MEQ]],"-",Cours_statut[[#This Row],[Code d''option]],"-0",Cours_statut[[#This Row],[Version du cours]])</f>
        <v>607-301-92-2-00</v>
      </c>
      <c r="F617">
        <v>5</v>
      </c>
      <c r="G617">
        <v>1</v>
      </c>
      <c r="H617" s="2">
        <v>35653</v>
      </c>
      <c r="I617" t="s">
        <v>960</v>
      </c>
      <c r="J617">
        <v>3</v>
      </c>
      <c r="K617" t="e">
        <f>VLOOKUP(Cours_statut[[#This Row],[CodeCours]],Tableau1[[Code de Cours Complet]:[Évaluations]],5,0)</f>
        <v>#N/A</v>
      </c>
      <c r="L617" s="2">
        <v>41430</v>
      </c>
      <c r="M617" t="s">
        <v>961</v>
      </c>
      <c r="N617" t="s">
        <v>344</v>
      </c>
    </row>
    <row r="618" spans="1:16" hidden="1" x14ac:dyDescent="0.25">
      <c r="A618" t="s">
        <v>1380</v>
      </c>
      <c r="B618" t="s">
        <v>1384</v>
      </c>
      <c r="C618">
        <v>10</v>
      </c>
      <c r="D618">
        <v>2</v>
      </c>
      <c r="E618" t="str">
        <f>_xlfn.CONCAT(Cours_statut[[#This Row],[Code MEQ]],"-",Cours_statut[[#This Row],[Code d''option]],"-0",Cours_statut[[#This Row],[Version du cours]])</f>
        <v>201-NYC-05-10-02</v>
      </c>
      <c r="F618">
        <v>4</v>
      </c>
      <c r="G618">
        <v>1</v>
      </c>
      <c r="H618" s="2">
        <v>37071</v>
      </c>
      <c r="I618" t="s">
        <v>960</v>
      </c>
      <c r="J618">
        <v>3</v>
      </c>
      <c r="K618" t="e">
        <f>VLOOKUP(Cours_statut[[#This Row],[CodeCours]],Tableau1[[Code de Cours Complet]:[Évaluations]],5,0)</f>
        <v>#N/A</v>
      </c>
      <c r="L618" s="2">
        <v>41423</v>
      </c>
      <c r="M618" t="s">
        <v>961</v>
      </c>
      <c r="N618" t="s">
        <v>344</v>
      </c>
    </row>
    <row r="619" spans="1:16" hidden="1" x14ac:dyDescent="0.25">
      <c r="A619" t="s">
        <v>958</v>
      </c>
      <c r="B619" t="s">
        <v>966</v>
      </c>
      <c r="C619">
        <v>15</v>
      </c>
      <c r="D619">
        <v>2</v>
      </c>
      <c r="E619" t="str">
        <f>_xlfn.CONCAT(Cours_statut[[#This Row],[Code MEQ]],"-",Cours_statut[[#This Row],[Code d''option]],"-0",Cours_statut[[#This Row],[Version du cours]])</f>
        <v>101-901-RE-15-02</v>
      </c>
      <c r="F619">
        <v>4</v>
      </c>
      <c r="G619">
        <v>1</v>
      </c>
      <c r="H619" s="2">
        <v>40343</v>
      </c>
      <c r="I619" t="s">
        <v>960</v>
      </c>
      <c r="J619">
        <v>3</v>
      </c>
      <c r="K619" t="e">
        <f>VLOOKUP(Cours_statut[[#This Row],[CodeCours]],Tableau1[[Code de Cours Complet]:[Évaluations]],5,0)</f>
        <v>#N/A</v>
      </c>
      <c r="L619" s="2">
        <v>41417</v>
      </c>
      <c r="M619" t="s">
        <v>961</v>
      </c>
      <c r="N619" t="s">
        <v>344</v>
      </c>
    </row>
    <row r="620" spans="1:16" x14ac:dyDescent="0.25">
      <c r="A620" t="s">
        <v>2232</v>
      </c>
      <c r="B620" t="s">
        <v>2239</v>
      </c>
      <c r="C620">
        <v>80</v>
      </c>
      <c r="D620">
        <v>3</v>
      </c>
      <c r="E620" t="str">
        <f>_xlfn.CONCAT(Cours_statut[[#This Row],[Code MEQ]],"-",Cours_statut[[#This Row],[Code d''option]],"-0",Cours_statut[[#This Row],[Version du cours]])</f>
        <v>410-123-FD-80-03</v>
      </c>
      <c r="F620">
        <v>4</v>
      </c>
      <c r="G620">
        <v>2</v>
      </c>
      <c r="H620" s="2">
        <v>44392</v>
      </c>
      <c r="I620" t="s">
        <v>974</v>
      </c>
      <c r="J620">
        <v>2</v>
      </c>
      <c r="K620" t="str">
        <f>VLOOKUP(Cours_statut[[#This Row],[CodeCours]],Tableau1[[Code de Cours Complet]:[Évaluations]],5,0)</f>
        <v>EFel2</v>
      </c>
      <c r="L620" s="2"/>
      <c r="M620" t="s">
        <v>344</v>
      </c>
      <c r="N620" t="str">
        <f>VLOOKUP(Cours_statut[[#This Row],[CodeCours]],Tableau13[CodeCours],1,0)</f>
        <v>410-123-FD-80-03</v>
      </c>
      <c r="O620" t="str">
        <f>VLOOKUP(Cours_statut[[#This Row],[CodeCours]],Message_tuteurs!$A$2:$A$86,1,0)</f>
        <v>410-123-FD-80-03</v>
      </c>
      <c r="P620" t="b">
        <f>Cours_statut[[#This Row],[Est_dansCours_operation_massive]]=Cours_statut[[#This Row],[Est_dans_Message_tuteurs]]</f>
        <v>1</v>
      </c>
    </row>
    <row r="621" spans="1:16" hidden="1" x14ac:dyDescent="0.25">
      <c r="A621" t="s">
        <v>3051</v>
      </c>
      <c r="B621" t="s">
        <v>3058</v>
      </c>
      <c r="C621">
        <v>11</v>
      </c>
      <c r="D621">
        <v>3</v>
      </c>
      <c r="E621" t="str">
        <f>_xlfn.CONCAT(Cours_statut[[#This Row],[Code MEQ]],"-",Cours_statut[[#This Row],[Code d''option]],"-0",Cours_statut[[#This Row],[Version du cours]])</f>
        <v>604-FPJ-03-11-03</v>
      </c>
      <c r="F621">
        <v>4</v>
      </c>
      <c r="G621">
        <v>2</v>
      </c>
      <c r="H621" s="2">
        <v>40777</v>
      </c>
      <c r="I621" t="s">
        <v>960</v>
      </c>
      <c r="J621">
        <v>3</v>
      </c>
      <c r="K621" t="e">
        <f>VLOOKUP(Cours_statut[[#This Row],[CodeCours]],Tableau1[[Code de Cours Complet]:[Évaluations]],5,0)</f>
        <v>#N/A</v>
      </c>
      <c r="L621" s="2">
        <v>41416</v>
      </c>
      <c r="M621" t="s">
        <v>961</v>
      </c>
      <c r="N621" t="s">
        <v>344</v>
      </c>
    </row>
    <row r="622" spans="1:16" hidden="1" x14ac:dyDescent="0.25">
      <c r="A622" t="s">
        <v>2742</v>
      </c>
      <c r="B622" t="s">
        <v>2752</v>
      </c>
      <c r="C622">
        <v>13</v>
      </c>
      <c r="D622">
        <v>1</v>
      </c>
      <c r="E622" t="str">
        <f>_xlfn.CONCAT(Cours_statut[[#This Row],[Code MEQ]],"-",Cours_statut[[#This Row],[Code d''option]],"-0",Cours_statut[[#This Row],[Version du cours]])</f>
        <v>504-FPH-03-13-01</v>
      </c>
      <c r="F622">
        <v>4</v>
      </c>
      <c r="G622">
        <v>1</v>
      </c>
      <c r="H622" s="2">
        <v>40260</v>
      </c>
      <c r="I622" t="s">
        <v>960</v>
      </c>
      <c r="J622">
        <v>3</v>
      </c>
      <c r="K622" t="e">
        <f>VLOOKUP(Cours_statut[[#This Row],[CodeCours]],Tableau1[[Code de Cours Complet]:[Évaluations]],5,0)</f>
        <v>#N/A</v>
      </c>
      <c r="L622" s="2">
        <v>41402</v>
      </c>
      <c r="M622" t="s">
        <v>961</v>
      </c>
      <c r="N622" t="s">
        <v>344</v>
      </c>
    </row>
    <row r="623" spans="1:16" hidden="1" x14ac:dyDescent="0.25">
      <c r="A623" t="s">
        <v>999</v>
      </c>
      <c r="B623" t="s">
        <v>1016</v>
      </c>
      <c r="C623">
        <v>99</v>
      </c>
      <c r="D623">
        <v>1</v>
      </c>
      <c r="E623" t="str">
        <f>_xlfn.CONCAT(Cours_statut[[#This Row],[Code MEQ]],"-",Cours_statut[[#This Row],[Code d''option]],"-0",Cours_statut[[#This Row],[Version du cours]])</f>
        <v>109-101-MQ-99-01</v>
      </c>
      <c r="F623">
        <v>0</v>
      </c>
      <c r="G623">
        <v>1</v>
      </c>
      <c r="H623" s="2">
        <v>41222</v>
      </c>
      <c r="I623" t="s">
        <v>960</v>
      </c>
      <c r="J623">
        <v>3</v>
      </c>
      <c r="K623" t="e">
        <f>VLOOKUP(Cours_statut[[#This Row],[CodeCours]],Tableau1[[Code de Cours Complet]:[Évaluations]],5,0)</f>
        <v>#N/A</v>
      </c>
      <c r="L623" s="2">
        <v>41395</v>
      </c>
      <c r="M623" t="s">
        <v>961</v>
      </c>
      <c r="N623" t="s">
        <v>344</v>
      </c>
    </row>
    <row r="624" spans="1:16" hidden="1" x14ac:dyDescent="0.25">
      <c r="A624" t="s">
        <v>1017</v>
      </c>
      <c r="B624" t="s">
        <v>1018</v>
      </c>
      <c r="C624">
        <v>10</v>
      </c>
      <c r="D624">
        <v>1</v>
      </c>
      <c r="E624" t="str">
        <f>_xlfn.CONCAT(Cours_statut[[#This Row],[Code MEQ]],"-",Cours_statut[[#This Row],[Code d''option]],"-0",Cours_statut[[#This Row],[Version du cours]])</f>
        <v>109-102-MQ-10-01</v>
      </c>
      <c r="F624">
        <v>0</v>
      </c>
      <c r="G624">
        <v>1</v>
      </c>
      <c r="H624" s="2">
        <v>41236</v>
      </c>
      <c r="I624" t="s">
        <v>960</v>
      </c>
      <c r="J624">
        <v>3</v>
      </c>
      <c r="K624" t="e">
        <f>VLOOKUP(Cours_statut[[#This Row],[CodeCours]],Tableau1[[Code de Cours Complet]:[Évaluations]],5,0)</f>
        <v>#N/A</v>
      </c>
      <c r="L624" s="2">
        <v>41395</v>
      </c>
      <c r="M624" t="s">
        <v>961</v>
      </c>
      <c r="N624" t="s">
        <v>344</v>
      </c>
    </row>
    <row r="625" spans="1:16" x14ac:dyDescent="0.25">
      <c r="A625" t="s">
        <v>3065</v>
      </c>
      <c r="B625" t="s">
        <v>3067</v>
      </c>
      <c r="C625">
        <v>60</v>
      </c>
      <c r="D625">
        <v>2</v>
      </c>
      <c r="E625" t="str">
        <f>_xlfn.CONCAT(Cours_statut[[#This Row],[Code MEQ]],"-",Cours_statut[[#This Row],[Code d''option]],"-0",Cours_statut[[#This Row],[Version du cours]])</f>
        <v>604-SAQ-FD-60-02</v>
      </c>
      <c r="F625">
        <v>4</v>
      </c>
      <c r="G625">
        <v>3</v>
      </c>
      <c r="H625" s="2">
        <v>44392</v>
      </c>
      <c r="I625" t="s">
        <v>974</v>
      </c>
      <c r="J625">
        <v>2</v>
      </c>
      <c r="K625" t="str">
        <f>VLOOKUP(Cours_statut[[#This Row],[CodeCours]],Tableau1[[Code de Cours Complet]:[Évaluations]],5,0)</f>
        <v>EFel2</v>
      </c>
      <c r="L625" s="2"/>
      <c r="M625" t="s">
        <v>344</v>
      </c>
      <c r="N625" t="str">
        <f>VLOOKUP(Cours_statut[[#This Row],[CodeCours]],Tableau13[CodeCours],1,0)</f>
        <v>604-SAQ-FD-60-02</v>
      </c>
      <c r="O625" t="str">
        <f>VLOOKUP(Cours_statut[[#This Row],[CodeCours]],Message_tuteurs!$A$2:$A$86,1,0)</f>
        <v>604-SAQ-FD-60-02</v>
      </c>
      <c r="P625" t="b">
        <f>Cours_statut[[#This Row],[Est_dansCours_operation_massive]]=Cours_statut[[#This Row],[Est_dans_Message_tuteurs]]</f>
        <v>1</v>
      </c>
    </row>
    <row r="626" spans="1:16" hidden="1" x14ac:dyDescent="0.25">
      <c r="A626" t="s">
        <v>1017</v>
      </c>
      <c r="B626" t="s">
        <v>1019</v>
      </c>
      <c r="C626">
        <v>60</v>
      </c>
      <c r="D626">
        <v>1</v>
      </c>
      <c r="E626" t="str">
        <f>_xlfn.CONCAT(Cours_statut[[#This Row],[Code MEQ]],"-",Cours_statut[[#This Row],[Code d''option]],"-0",Cours_statut[[#This Row],[Version du cours]])</f>
        <v>109-102-MQ-60-01</v>
      </c>
      <c r="F626">
        <v>0</v>
      </c>
      <c r="G626">
        <v>1</v>
      </c>
      <c r="H626" s="2">
        <v>41277</v>
      </c>
      <c r="I626" t="s">
        <v>960</v>
      </c>
      <c r="J626">
        <v>3</v>
      </c>
      <c r="K626" t="e">
        <f>VLOOKUP(Cours_statut[[#This Row],[CodeCours]],Tableau1[[Code de Cours Complet]:[Évaluations]],5,0)</f>
        <v>#N/A</v>
      </c>
      <c r="L626" s="2">
        <v>41395</v>
      </c>
      <c r="M626" t="s">
        <v>961</v>
      </c>
      <c r="N626" t="s">
        <v>344</v>
      </c>
    </row>
    <row r="627" spans="1:16" hidden="1" x14ac:dyDescent="0.25">
      <c r="A627" t="s">
        <v>1096</v>
      </c>
      <c r="B627" t="s">
        <v>1098</v>
      </c>
      <c r="C627">
        <v>10</v>
      </c>
      <c r="D627">
        <v>1</v>
      </c>
      <c r="E627" t="str">
        <f>_xlfn.CONCAT(Cours_statut[[#This Row],[Code MEQ]],"-",Cours_statut[[#This Row],[Code d''option]],"-0",Cours_statut[[#This Row],[Version du cours]])</f>
        <v>152-135-93-10-01</v>
      </c>
      <c r="F627">
        <v>3</v>
      </c>
      <c r="G627">
        <v>1</v>
      </c>
      <c r="H627" s="2">
        <v>37099</v>
      </c>
      <c r="I627" t="s">
        <v>960</v>
      </c>
      <c r="J627">
        <v>3</v>
      </c>
      <c r="K627" t="e">
        <f>VLOOKUP(Cours_statut[[#This Row],[CodeCours]],Tableau1[[Code de Cours Complet]:[Évaluations]],5,0)</f>
        <v>#N/A</v>
      </c>
      <c r="L627" s="2">
        <v>41395</v>
      </c>
      <c r="M627" t="s">
        <v>961</v>
      </c>
      <c r="N627" t="s">
        <v>344</v>
      </c>
    </row>
    <row r="628" spans="1:16" x14ac:dyDescent="0.25">
      <c r="A628" t="s">
        <v>990</v>
      </c>
      <c r="B628" t="s">
        <v>996</v>
      </c>
      <c r="C628">
        <v>60</v>
      </c>
      <c r="D628">
        <v>2</v>
      </c>
      <c r="E628" t="str">
        <f>_xlfn.CONCAT(Cours_statut[[#This Row],[Code MEQ]],"-",Cours_statut[[#This Row],[Code d''option]],"-0",Cours_statut[[#This Row],[Version du cours]])</f>
        <v>105-FPF-03-60-02</v>
      </c>
      <c r="F628">
        <v>5</v>
      </c>
      <c r="G628">
        <v>2</v>
      </c>
      <c r="H628" s="2">
        <v>44386</v>
      </c>
      <c r="I628" t="s">
        <v>974</v>
      </c>
      <c r="J628">
        <v>2</v>
      </c>
      <c r="K628" t="str">
        <f>VLOOKUP(Cours_statut[[#This Row],[CodeCours]],Tableau1[[Code de Cours Complet]:[Évaluations]],5,0)</f>
        <v>EFel2</v>
      </c>
      <c r="L628" s="2"/>
      <c r="M628" t="s">
        <v>344</v>
      </c>
      <c r="N628" t="str">
        <f>VLOOKUP(Cours_statut[[#This Row],[CodeCours]],Tableau13[CodeCours],1,0)</f>
        <v>105-FPF-03-60-02</v>
      </c>
      <c r="O628" t="str">
        <f>VLOOKUP(Cours_statut[[#This Row],[CodeCours]],Message_tuteurs!$A$2:$A$86,1,0)</f>
        <v>105-FPF-03-60-02</v>
      </c>
      <c r="P628" t="b">
        <f>Cours_statut[[#This Row],[Est_dansCours_operation_massive]]=Cours_statut[[#This Row],[Est_dans_Message_tuteurs]]</f>
        <v>1</v>
      </c>
    </row>
    <row r="629" spans="1:16" hidden="1" x14ac:dyDescent="0.25">
      <c r="A629" t="s">
        <v>1107</v>
      </c>
      <c r="B629" t="s">
        <v>1109</v>
      </c>
      <c r="C629">
        <v>10</v>
      </c>
      <c r="D629">
        <v>1</v>
      </c>
      <c r="E629" t="str">
        <f>_xlfn.CONCAT(Cours_statut[[#This Row],[Code MEQ]],"-",Cours_statut[[#This Row],[Code d''option]],"-0",Cours_statut[[#This Row],[Version du cours]])</f>
        <v>152-205-93-10-01</v>
      </c>
      <c r="F629">
        <v>5</v>
      </c>
      <c r="G629">
        <v>1</v>
      </c>
      <c r="H629" s="2">
        <v>37106</v>
      </c>
      <c r="I629" t="s">
        <v>960</v>
      </c>
      <c r="J629">
        <v>3</v>
      </c>
      <c r="K629" t="e">
        <f>VLOOKUP(Cours_statut[[#This Row],[CodeCours]],Tableau1[[Code de Cours Complet]:[Évaluations]],5,0)</f>
        <v>#N/A</v>
      </c>
      <c r="L629" s="2">
        <v>41395</v>
      </c>
      <c r="M629" t="s">
        <v>961</v>
      </c>
      <c r="N629" t="s">
        <v>344</v>
      </c>
    </row>
    <row r="630" spans="1:16" x14ac:dyDescent="0.25">
      <c r="A630" t="s">
        <v>1202</v>
      </c>
      <c r="B630" t="s">
        <v>1205</v>
      </c>
      <c r="C630">
        <v>70</v>
      </c>
      <c r="D630">
        <v>2</v>
      </c>
      <c r="E630" t="str">
        <f>_xlfn.CONCAT(Cours_statut[[#This Row],[Code MEQ]],"-",Cours_statut[[#This Row],[Code d''option]],"-0",Cours_statut[[#This Row],[Version du cours]])</f>
        <v>201-015-FD-70-02</v>
      </c>
      <c r="F630">
        <v>4</v>
      </c>
      <c r="G630">
        <v>2</v>
      </c>
      <c r="H630" s="2">
        <v>44386</v>
      </c>
      <c r="I630" t="s">
        <v>974</v>
      </c>
      <c r="J630">
        <v>2</v>
      </c>
      <c r="K630" t="str">
        <f>VLOOKUP(Cours_statut[[#This Row],[CodeCours]],Tableau1[[Code de Cours Complet]:[Évaluations]],5,0)</f>
        <v>EFel3</v>
      </c>
      <c r="L630" s="2"/>
      <c r="M630" t="s">
        <v>344</v>
      </c>
      <c r="N630" t="str">
        <f>VLOOKUP(Cours_statut[[#This Row],[CodeCours]],Tableau13[CodeCours],1,0)</f>
        <v>201-015-FD-70-02</v>
      </c>
      <c r="O630" t="str">
        <f>VLOOKUP(Cours_statut[[#This Row],[CodeCours]],Message_tuteurs!$A$2:$A$86,1,0)</f>
        <v>201-015-FD-70-02</v>
      </c>
      <c r="P630" t="b">
        <f>Cours_statut[[#This Row],[Est_dansCours_operation_massive]]=Cours_statut[[#This Row],[Est_dans_Message_tuteurs]]</f>
        <v>1</v>
      </c>
    </row>
    <row r="631" spans="1:16" hidden="1" x14ac:dyDescent="0.25">
      <c r="A631" t="s">
        <v>1164</v>
      </c>
      <c r="B631" t="s">
        <v>1166</v>
      </c>
      <c r="C631">
        <v>10</v>
      </c>
      <c r="D631">
        <v>1</v>
      </c>
      <c r="E631" t="str">
        <f>_xlfn.CONCAT(Cours_statut[[#This Row],[Code MEQ]],"-",Cours_statut[[#This Row],[Code d''option]],"-0",Cours_statut[[#This Row],[Version du cours]])</f>
        <v>152-VED-04-10-01</v>
      </c>
      <c r="F631">
        <v>5</v>
      </c>
      <c r="G631">
        <v>1</v>
      </c>
      <c r="H631" s="2">
        <v>37107</v>
      </c>
      <c r="I631" t="s">
        <v>960</v>
      </c>
      <c r="J631">
        <v>3</v>
      </c>
      <c r="K631" t="e">
        <f>VLOOKUP(Cours_statut[[#This Row],[CodeCours]],Tableau1[[Code de Cours Complet]:[Évaluations]],5,0)</f>
        <v>#N/A</v>
      </c>
      <c r="L631" s="2">
        <v>41395</v>
      </c>
      <c r="M631" t="s">
        <v>961</v>
      </c>
      <c r="N631" t="s">
        <v>344</v>
      </c>
    </row>
    <row r="632" spans="1:16" hidden="1" x14ac:dyDescent="0.25">
      <c r="A632" t="s">
        <v>1172</v>
      </c>
      <c r="B632" t="s">
        <v>1174</v>
      </c>
      <c r="C632">
        <v>10</v>
      </c>
      <c r="D632">
        <v>1</v>
      </c>
      <c r="E632" t="str">
        <f>_xlfn.CONCAT(Cours_statut[[#This Row],[Code MEQ]],"-",Cours_statut[[#This Row],[Code d''option]],"-0",Cours_statut[[#This Row],[Version du cours]])</f>
        <v>153-112-91-10-01</v>
      </c>
      <c r="F632">
        <v>4</v>
      </c>
      <c r="G632">
        <v>1</v>
      </c>
      <c r="H632" s="2">
        <v>37106</v>
      </c>
      <c r="I632" t="s">
        <v>960</v>
      </c>
      <c r="J632">
        <v>3</v>
      </c>
      <c r="K632" t="e">
        <f>VLOOKUP(Cours_statut[[#This Row],[CodeCours]],Tableau1[[Code de Cours Complet]:[Évaluations]],5,0)</f>
        <v>#N/A</v>
      </c>
      <c r="L632" s="2">
        <v>41395</v>
      </c>
      <c r="M632" t="s">
        <v>961</v>
      </c>
      <c r="N632" t="s">
        <v>344</v>
      </c>
    </row>
    <row r="633" spans="1:16" hidden="1" x14ac:dyDescent="0.25">
      <c r="A633" t="s">
        <v>1326</v>
      </c>
      <c r="B633" t="s">
        <v>1327</v>
      </c>
      <c r="C633">
        <v>10</v>
      </c>
      <c r="D633">
        <v>0</v>
      </c>
      <c r="E633" t="str">
        <f>_xlfn.CONCAT(Cours_statut[[#This Row],[Code MEQ]],"-",Cours_statut[[#This Row],[Code d''option]],"-0",Cours_statut[[#This Row],[Version du cours]])</f>
        <v>201-CAM-FD-10-00</v>
      </c>
      <c r="F633">
        <v>0</v>
      </c>
      <c r="G633">
        <v>1</v>
      </c>
      <c r="H633" s="2">
        <v>18264</v>
      </c>
      <c r="I633" t="s">
        <v>960</v>
      </c>
      <c r="J633">
        <v>3</v>
      </c>
      <c r="K633" t="e">
        <f>VLOOKUP(Cours_statut[[#This Row],[CodeCours]],Tableau1[[Code de Cours Complet]:[Évaluations]],5,0)</f>
        <v>#N/A</v>
      </c>
      <c r="L633" s="2">
        <v>41395</v>
      </c>
      <c r="M633" t="s">
        <v>961</v>
      </c>
      <c r="N633" t="s">
        <v>344</v>
      </c>
    </row>
    <row r="634" spans="1:16" hidden="1" x14ac:dyDescent="0.25">
      <c r="A634" t="s">
        <v>1358</v>
      </c>
      <c r="B634" t="s">
        <v>1366</v>
      </c>
      <c r="C634">
        <v>50</v>
      </c>
      <c r="D634">
        <v>0</v>
      </c>
      <c r="E634" t="str">
        <f>_xlfn.CONCAT(Cours_statut[[#This Row],[Code MEQ]],"-",Cours_statut[[#This Row],[Code d''option]],"-0",Cours_statut[[#This Row],[Version du cours]])</f>
        <v>201-NYB-05-50-00</v>
      </c>
      <c r="F634">
        <v>4</v>
      </c>
      <c r="G634">
        <v>1</v>
      </c>
      <c r="H634" s="2">
        <v>18264</v>
      </c>
      <c r="I634" t="s">
        <v>960</v>
      </c>
      <c r="J634">
        <v>3</v>
      </c>
      <c r="K634" t="e">
        <f>VLOOKUP(Cours_statut[[#This Row],[CodeCours]],Tableau1[[Code de Cours Complet]:[Évaluations]],5,0)</f>
        <v>#N/A</v>
      </c>
      <c r="L634" s="2">
        <v>41395</v>
      </c>
      <c r="M634" t="s">
        <v>961</v>
      </c>
      <c r="N634" t="s">
        <v>344</v>
      </c>
    </row>
    <row r="635" spans="1:16" hidden="1" x14ac:dyDescent="0.25">
      <c r="A635" t="s">
        <v>1469</v>
      </c>
      <c r="B635" t="s">
        <v>1472</v>
      </c>
      <c r="C635">
        <v>65</v>
      </c>
      <c r="D635">
        <v>0</v>
      </c>
      <c r="E635" t="str">
        <f>_xlfn.CONCAT(Cours_statut[[#This Row],[Code MEQ]],"-",Cours_statut[[#This Row],[Code d''option]],"-0",Cours_statut[[#This Row],[Version du cours]])</f>
        <v>300-300-RE-65-00</v>
      </c>
      <c r="F635">
        <v>5</v>
      </c>
      <c r="G635">
        <v>1</v>
      </c>
      <c r="H635" s="2">
        <v>18264</v>
      </c>
      <c r="I635" t="s">
        <v>960</v>
      </c>
      <c r="J635">
        <v>3</v>
      </c>
      <c r="K635" t="e">
        <f>VLOOKUP(Cours_statut[[#This Row],[CodeCours]],Tableau1[[Code de Cours Complet]:[Évaluations]],5,0)</f>
        <v>#N/A</v>
      </c>
      <c r="L635" s="2">
        <v>41395</v>
      </c>
      <c r="M635" t="s">
        <v>961</v>
      </c>
      <c r="N635" t="s">
        <v>344</v>
      </c>
    </row>
    <row r="636" spans="1:16" hidden="1" x14ac:dyDescent="0.25">
      <c r="A636" t="s">
        <v>1496</v>
      </c>
      <c r="B636" t="s">
        <v>1497</v>
      </c>
      <c r="C636">
        <v>0</v>
      </c>
      <c r="D636">
        <v>0</v>
      </c>
      <c r="E636" t="str">
        <f>_xlfn.CONCAT(Cours_statut[[#This Row],[Code MEQ]],"-",Cours_statut[[#This Row],[Code d''option]],"-0",Cours_statut[[#This Row],[Version du cours]])</f>
        <v>305-FPF-03-0-00</v>
      </c>
      <c r="F636">
        <v>5</v>
      </c>
      <c r="G636">
        <v>1</v>
      </c>
      <c r="H636" s="2">
        <v>35541</v>
      </c>
      <c r="I636" t="s">
        <v>960</v>
      </c>
      <c r="J636">
        <v>3</v>
      </c>
      <c r="K636" t="e">
        <f>VLOOKUP(Cours_statut[[#This Row],[CodeCours]],Tableau1[[Code de Cours Complet]:[Évaluations]],5,0)</f>
        <v>#N/A</v>
      </c>
      <c r="L636" s="2">
        <v>41395</v>
      </c>
      <c r="M636" t="s">
        <v>961</v>
      </c>
      <c r="N636" t="s">
        <v>344</v>
      </c>
    </row>
    <row r="637" spans="1:16" hidden="1" x14ac:dyDescent="0.25">
      <c r="A637" t="s">
        <v>1783</v>
      </c>
      <c r="B637" t="s">
        <v>1791</v>
      </c>
      <c r="C637">
        <v>50</v>
      </c>
      <c r="D637">
        <v>0</v>
      </c>
      <c r="E637" t="str">
        <f>_xlfn.CONCAT(Cours_statut[[#This Row],[Code MEQ]],"-",Cours_statut[[#This Row],[Code d''option]],"-0",Cours_statut[[#This Row],[Version du cours]])</f>
        <v>340-FPH-03-50-00</v>
      </c>
      <c r="F637">
        <v>4</v>
      </c>
      <c r="G637">
        <v>1</v>
      </c>
      <c r="H637" s="2">
        <v>18264</v>
      </c>
      <c r="I637" t="s">
        <v>960</v>
      </c>
      <c r="J637">
        <v>3</v>
      </c>
      <c r="K637" t="e">
        <f>VLOOKUP(Cours_statut[[#This Row],[CodeCours]],Tableau1[[Code de Cours Complet]:[Évaluations]],5,0)</f>
        <v>#N/A</v>
      </c>
      <c r="L637" s="2">
        <v>41395</v>
      </c>
      <c r="M637" t="s">
        <v>961</v>
      </c>
      <c r="N637" t="s">
        <v>344</v>
      </c>
    </row>
    <row r="638" spans="1:16" hidden="1" x14ac:dyDescent="0.25">
      <c r="A638" t="s">
        <v>1922</v>
      </c>
      <c r="B638" t="s">
        <v>1928</v>
      </c>
      <c r="C638">
        <v>10</v>
      </c>
      <c r="D638">
        <v>0</v>
      </c>
      <c r="E638" t="str">
        <f>_xlfn.CONCAT(Cours_statut[[#This Row],[Code MEQ]],"-",Cours_statut[[#This Row],[Code d''option]],"-0",Cours_statut[[#This Row],[Version du cours]])</f>
        <v>360-300-91-10-00</v>
      </c>
      <c r="F638">
        <v>4</v>
      </c>
      <c r="G638">
        <v>1</v>
      </c>
      <c r="H638" s="2">
        <v>18264</v>
      </c>
      <c r="I638" t="s">
        <v>960</v>
      </c>
      <c r="J638">
        <v>3</v>
      </c>
      <c r="K638" t="e">
        <f>VLOOKUP(Cours_statut[[#This Row],[CodeCours]],Tableau1[[Code de Cours Complet]:[Évaluations]],5,0)</f>
        <v>#N/A</v>
      </c>
      <c r="L638" s="2">
        <v>41395</v>
      </c>
      <c r="M638" t="s">
        <v>961</v>
      </c>
      <c r="N638" t="s">
        <v>344</v>
      </c>
    </row>
    <row r="639" spans="1:16" hidden="1" x14ac:dyDescent="0.25">
      <c r="A639" t="s">
        <v>2028</v>
      </c>
      <c r="B639" t="s">
        <v>2032</v>
      </c>
      <c r="C639">
        <v>99</v>
      </c>
      <c r="D639">
        <v>1</v>
      </c>
      <c r="E639" t="str">
        <f>_xlfn.CONCAT(Cours_statut[[#This Row],[Code MEQ]],"-",Cours_statut[[#This Row],[Code d''option]],"-0",Cours_statut[[#This Row],[Version du cours]])</f>
        <v>385-103-FD-99-01</v>
      </c>
      <c r="F639">
        <v>0</v>
      </c>
      <c r="G639">
        <v>1</v>
      </c>
      <c r="H639" s="2">
        <v>42331</v>
      </c>
      <c r="I639" t="s">
        <v>960</v>
      </c>
      <c r="J639">
        <v>3</v>
      </c>
      <c r="K639" t="e">
        <f>VLOOKUP(Cours_statut[[#This Row],[CodeCours]],Tableau1[[Code de Cours Complet]:[Évaluations]],5,0)</f>
        <v>#N/A</v>
      </c>
      <c r="L639" s="2">
        <v>41395</v>
      </c>
      <c r="M639" t="s">
        <v>961</v>
      </c>
      <c r="N639" t="s">
        <v>344</v>
      </c>
    </row>
    <row r="640" spans="1:16" hidden="1" x14ac:dyDescent="0.25">
      <c r="A640" t="s">
        <v>2080</v>
      </c>
      <c r="B640" t="s">
        <v>2084</v>
      </c>
      <c r="C640">
        <v>10</v>
      </c>
      <c r="D640">
        <v>3</v>
      </c>
      <c r="E640" t="str">
        <f>_xlfn.CONCAT(Cours_statut[[#This Row],[Code MEQ]],"-",Cours_statut[[#This Row],[Code d''option]],"-0",Cours_statut[[#This Row],[Version du cours]])</f>
        <v>387-937-91-10-03</v>
      </c>
      <c r="F640">
        <v>4</v>
      </c>
      <c r="G640">
        <v>1</v>
      </c>
      <c r="H640" s="2">
        <v>38327</v>
      </c>
      <c r="I640" t="s">
        <v>960</v>
      </c>
      <c r="J640">
        <v>3</v>
      </c>
      <c r="K640" t="e">
        <f>VLOOKUP(Cours_statut[[#This Row],[CodeCours]],Tableau1[[Code de Cours Complet]:[Évaluations]],5,0)</f>
        <v>#N/A</v>
      </c>
      <c r="L640" s="2">
        <v>41395</v>
      </c>
      <c r="M640" t="s">
        <v>961</v>
      </c>
      <c r="N640" t="s">
        <v>344</v>
      </c>
    </row>
    <row r="641" spans="1:14" hidden="1" x14ac:dyDescent="0.25">
      <c r="A641" t="s">
        <v>2155</v>
      </c>
      <c r="B641" t="s">
        <v>2164</v>
      </c>
      <c r="C641">
        <v>60</v>
      </c>
      <c r="D641">
        <v>0</v>
      </c>
      <c r="E641" t="str">
        <f>_xlfn.CONCAT(Cours_statut[[#This Row],[Code MEQ]],"-",Cours_statut[[#This Row],[Code d''option]],"-0",Cours_statut[[#This Row],[Version du cours]])</f>
        <v>401-425-90-60-00</v>
      </c>
      <c r="F641">
        <v>4</v>
      </c>
      <c r="G641">
        <v>1</v>
      </c>
      <c r="H641" s="2">
        <v>18264</v>
      </c>
      <c r="I641" t="s">
        <v>960</v>
      </c>
      <c r="J641">
        <v>3</v>
      </c>
      <c r="K641" t="e">
        <f>VLOOKUP(Cours_statut[[#This Row],[CodeCours]],Tableau1[[Code de Cours Complet]:[Évaluations]],5,0)</f>
        <v>#N/A</v>
      </c>
      <c r="L641" s="2">
        <v>41395</v>
      </c>
      <c r="M641" t="s">
        <v>961</v>
      </c>
      <c r="N641" t="s">
        <v>344</v>
      </c>
    </row>
    <row r="642" spans="1:14" hidden="1" x14ac:dyDescent="0.25">
      <c r="A642" t="s">
        <v>2184</v>
      </c>
      <c r="B642" t="s">
        <v>2188</v>
      </c>
      <c r="C642">
        <v>10</v>
      </c>
      <c r="D642">
        <v>3</v>
      </c>
      <c r="E642" t="str">
        <f>_xlfn.CONCAT(Cours_statut[[#This Row],[Code MEQ]],"-",Cours_statut[[#This Row],[Code d''option]],"-0",Cours_statut[[#This Row],[Version du cours]])</f>
        <v>401-913-91-10-03</v>
      </c>
      <c r="F642">
        <v>4</v>
      </c>
      <c r="G642">
        <v>1</v>
      </c>
      <c r="H642" s="2">
        <v>39127</v>
      </c>
      <c r="I642" t="s">
        <v>960</v>
      </c>
      <c r="J642">
        <v>3</v>
      </c>
      <c r="K642" t="e">
        <f>VLOOKUP(Cours_statut[[#This Row],[CodeCours]],Tableau1[[Code de Cours Complet]:[Évaluations]],5,0)</f>
        <v>#N/A</v>
      </c>
      <c r="L642" s="2">
        <v>41395</v>
      </c>
      <c r="M642" t="s">
        <v>961</v>
      </c>
      <c r="N642" t="s">
        <v>344</v>
      </c>
    </row>
    <row r="643" spans="1:14" hidden="1" x14ac:dyDescent="0.25">
      <c r="A643" t="s">
        <v>2225</v>
      </c>
      <c r="B643" t="s">
        <v>2231</v>
      </c>
      <c r="C643">
        <v>60</v>
      </c>
      <c r="D643">
        <v>0</v>
      </c>
      <c r="E643" t="str">
        <f>_xlfn.CONCAT(Cours_statut[[#This Row],[Code MEQ]],"-",Cours_statut[[#This Row],[Code d''option]],"-0",Cours_statut[[#This Row],[Version du cours]])</f>
        <v>410-113-FD-60-00</v>
      </c>
      <c r="F643">
        <v>0</v>
      </c>
      <c r="G643">
        <v>1</v>
      </c>
      <c r="H643" s="2">
        <v>18264</v>
      </c>
      <c r="I643" t="s">
        <v>960</v>
      </c>
      <c r="J643">
        <v>3</v>
      </c>
      <c r="K643" t="e">
        <f>VLOOKUP(Cours_statut[[#This Row],[CodeCours]],Tableau1[[Code de Cours Complet]:[Évaluations]],5,0)</f>
        <v>#N/A</v>
      </c>
      <c r="L643" s="2">
        <v>41395</v>
      </c>
      <c r="M643" t="s">
        <v>961</v>
      </c>
      <c r="N643" t="s">
        <v>344</v>
      </c>
    </row>
    <row r="644" spans="1:14" hidden="1" x14ac:dyDescent="0.25">
      <c r="A644" t="s">
        <v>2293</v>
      </c>
      <c r="B644" t="s">
        <v>2296</v>
      </c>
      <c r="C644">
        <v>11</v>
      </c>
      <c r="D644">
        <v>0</v>
      </c>
      <c r="E644" t="str">
        <f>_xlfn.CONCAT(Cours_statut[[#This Row],[Code MEQ]],"-",Cours_statut[[#This Row],[Code d''option]],"-0",Cours_statut[[#This Row],[Version du cours]])</f>
        <v>410-235-93-11-00</v>
      </c>
      <c r="F644">
        <v>0</v>
      </c>
      <c r="G644">
        <v>1</v>
      </c>
      <c r="H644" s="2">
        <v>18264</v>
      </c>
      <c r="I644" t="s">
        <v>960</v>
      </c>
      <c r="J644">
        <v>3</v>
      </c>
      <c r="K644" t="e">
        <f>VLOOKUP(Cours_statut[[#This Row],[CodeCours]],Tableau1[[Code de Cours Complet]:[Évaluations]],5,0)</f>
        <v>#N/A</v>
      </c>
      <c r="L644" s="2">
        <v>41395</v>
      </c>
      <c r="M644" t="s">
        <v>961</v>
      </c>
      <c r="N644" t="s">
        <v>344</v>
      </c>
    </row>
    <row r="645" spans="1:14" hidden="1" x14ac:dyDescent="0.25">
      <c r="A645" t="s">
        <v>2523</v>
      </c>
      <c r="B645" t="s">
        <v>2524</v>
      </c>
      <c r="C645">
        <v>10</v>
      </c>
      <c r="D645">
        <v>1</v>
      </c>
      <c r="E645" t="str">
        <f>_xlfn.CONCAT(Cours_statut[[#This Row],[Code MEQ]],"-",Cours_statut[[#This Row],[Code d''option]],"-0",Cours_statut[[#This Row],[Version du cours]])</f>
        <v>410-634-FE-10-01</v>
      </c>
      <c r="F645">
        <v>0</v>
      </c>
      <c r="G645">
        <v>1</v>
      </c>
      <c r="H645" s="2">
        <v>18264</v>
      </c>
      <c r="I645" t="s">
        <v>960</v>
      </c>
      <c r="J645">
        <v>3</v>
      </c>
      <c r="K645" t="e">
        <f>VLOOKUP(Cours_statut[[#This Row],[CodeCours]],Tableau1[[Code de Cours Complet]:[Évaluations]],5,0)</f>
        <v>#N/A</v>
      </c>
      <c r="L645" s="2">
        <v>41395</v>
      </c>
      <c r="M645" t="s">
        <v>961</v>
      </c>
      <c r="N645" t="s">
        <v>344</v>
      </c>
    </row>
    <row r="646" spans="1:14" hidden="1" x14ac:dyDescent="0.25">
      <c r="A646" t="s">
        <v>2544</v>
      </c>
      <c r="B646" t="s">
        <v>2545</v>
      </c>
      <c r="C646">
        <v>10</v>
      </c>
      <c r="D646">
        <v>1</v>
      </c>
      <c r="E646" t="str">
        <f>_xlfn.CONCAT(Cours_statut[[#This Row],[Code MEQ]],"-",Cours_statut[[#This Row],[Code d''option]],"-0",Cours_statut[[#This Row],[Version du cours]])</f>
        <v>410-681-FD-10-01</v>
      </c>
      <c r="F646">
        <v>3</v>
      </c>
      <c r="G646">
        <v>1</v>
      </c>
      <c r="H646" s="2">
        <v>40745</v>
      </c>
      <c r="I646" t="s">
        <v>960</v>
      </c>
      <c r="J646">
        <v>3</v>
      </c>
      <c r="K646" t="e">
        <f>VLOOKUP(Cours_statut[[#This Row],[CodeCours]],Tableau1[[Code de Cours Complet]:[Évaluations]],5,0)</f>
        <v>#N/A</v>
      </c>
      <c r="L646" s="2">
        <v>41395</v>
      </c>
      <c r="M646" t="s">
        <v>961</v>
      </c>
      <c r="N646" t="s">
        <v>344</v>
      </c>
    </row>
    <row r="647" spans="1:14" hidden="1" x14ac:dyDescent="0.25">
      <c r="A647" t="s">
        <v>2551</v>
      </c>
      <c r="B647" t="s">
        <v>2552</v>
      </c>
      <c r="C647">
        <v>99</v>
      </c>
      <c r="D647">
        <v>0</v>
      </c>
      <c r="E647" t="str">
        <f>_xlfn.CONCAT(Cours_statut[[#This Row],[Code MEQ]],"-",Cours_statut[[#This Row],[Code d''option]],"-0",Cours_statut[[#This Row],[Version du cours]])</f>
        <v>410-718-88-99-00</v>
      </c>
      <c r="F647">
        <v>0</v>
      </c>
      <c r="G647">
        <v>1</v>
      </c>
      <c r="H647" s="2">
        <v>18264</v>
      </c>
      <c r="I647" t="s">
        <v>960</v>
      </c>
      <c r="J647">
        <v>3</v>
      </c>
      <c r="K647" t="e">
        <f>VLOOKUP(Cours_statut[[#This Row],[CodeCours]],Tableau1[[Code de Cours Complet]:[Évaluations]],5,0)</f>
        <v>#N/A</v>
      </c>
      <c r="L647" s="2">
        <v>41395</v>
      </c>
      <c r="M647" t="s">
        <v>961</v>
      </c>
      <c r="N647" t="s">
        <v>344</v>
      </c>
    </row>
    <row r="648" spans="1:14" hidden="1" x14ac:dyDescent="0.25">
      <c r="A648" t="s">
        <v>2664</v>
      </c>
      <c r="B648" t="s">
        <v>2665</v>
      </c>
      <c r="C648">
        <v>10</v>
      </c>
      <c r="D648">
        <v>0</v>
      </c>
      <c r="E648" t="str">
        <f>_xlfn.CONCAT(Cours_statut[[#This Row],[Code MEQ]],"-",Cours_statut[[#This Row],[Code d''option]],"-0",Cours_statut[[#This Row],[Version du cours]])</f>
        <v>415-000-00-10-00</v>
      </c>
      <c r="F648">
        <v>0</v>
      </c>
      <c r="G648">
        <v>1</v>
      </c>
      <c r="H648" s="2">
        <v>18264</v>
      </c>
      <c r="I648" t="s">
        <v>960</v>
      </c>
      <c r="J648">
        <v>3</v>
      </c>
      <c r="K648" t="e">
        <f>VLOOKUP(Cours_statut[[#This Row],[CodeCours]],Tableau1[[Code de Cours Complet]:[Évaluations]],5,0)</f>
        <v>#N/A</v>
      </c>
      <c r="L648" s="2">
        <v>41395</v>
      </c>
      <c r="M648" t="s">
        <v>961</v>
      </c>
      <c r="N648" t="s">
        <v>344</v>
      </c>
    </row>
    <row r="649" spans="1:14" hidden="1" x14ac:dyDescent="0.25">
      <c r="A649" t="s">
        <v>2781</v>
      </c>
      <c r="B649" t="s">
        <v>2787</v>
      </c>
      <c r="C649">
        <v>11</v>
      </c>
      <c r="D649">
        <v>0</v>
      </c>
      <c r="E649" t="str">
        <f>_xlfn.CONCAT(Cours_statut[[#This Row],[Code MEQ]],"-",Cours_statut[[#This Row],[Code d''option]],"-0",Cours_statut[[#This Row],[Version du cours]])</f>
        <v>601-101-04-11-00</v>
      </c>
      <c r="F649">
        <v>4</v>
      </c>
      <c r="G649">
        <v>1</v>
      </c>
      <c r="H649" s="2">
        <v>18264</v>
      </c>
      <c r="I649" t="s">
        <v>960</v>
      </c>
      <c r="J649">
        <v>3</v>
      </c>
      <c r="K649" t="e">
        <f>VLOOKUP(Cours_statut[[#This Row],[CodeCours]],Tableau1[[Code de Cours Complet]:[Évaluations]],5,0)</f>
        <v>#N/A</v>
      </c>
      <c r="L649" s="2">
        <v>41395</v>
      </c>
      <c r="M649" t="s">
        <v>961</v>
      </c>
      <c r="N649" t="s">
        <v>344</v>
      </c>
    </row>
    <row r="650" spans="1:14" hidden="1" x14ac:dyDescent="0.25">
      <c r="A650" t="s">
        <v>2937</v>
      </c>
      <c r="B650" t="s">
        <v>2938</v>
      </c>
      <c r="C650">
        <v>10</v>
      </c>
      <c r="D650">
        <v>1</v>
      </c>
      <c r="E650" t="str">
        <f>_xlfn.CONCAT(Cours_statut[[#This Row],[Code MEQ]],"-",Cours_statut[[#This Row],[Code d''option]],"-0",Cours_statut[[#This Row],[Version du cours]])</f>
        <v>601-TES-T1-10-01</v>
      </c>
      <c r="F650">
        <v>0</v>
      </c>
      <c r="G650">
        <v>1</v>
      </c>
      <c r="H650" s="2">
        <v>41059</v>
      </c>
      <c r="I650" t="s">
        <v>960</v>
      </c>
      <c r="J650">
        <v>3</v>
      </c>
      <c r="K650" t="e">
        <f>VLOOKUP(Cours_statut[[#This Row],[CodeCours]],Tableau1[[Code de Cours Complet]:[Évaluations]],5,0)</f>
        <v>#N/A</v>
      </c>
      <c r="L650" s="2">
        <v>41395</v>
      </c>
      <c r="M650" t="s">
        <v>961</v>
      </c>
      <c r="N650" t="s">
        <v>344</v>
      </c>
    </row>
    <row r="651" spans="1:14" hidden="1" x14ac:dyDescent="0.25">
      <c r="A651" t="s">
        <v>3071</v>
      </c>
      <c r="B651" t="s">
        <v>3073</v>
      </c>
      <c r="C651">
        <v>10</v>
      </c>
      <c r="D651">
        <v>1</v>
      </c>
      <c r="E651" t="str">
        <f>_xlfn.CONCAT(Cours_statut[[#This Row],[Code MEQ]],"-",Cours_statut[[#This Row],[Code d''option]],"-0",Cours_statut[[#This Row],[Version du cours]])</f>
        <v>604-TES-T-10-01</v>
      </c>
      <c r="F651">
        <v>0</v>
      </c>
      <c r="G651">
        <v>1</v>
      </c>
      <c r="H651" s="2">
        <v>37081</v>
      </c>
      <c r="I651" t="s">
        <v>960</v>
      </c>
      <c r="J651">
        <v>3</v>
      </c>
      <c r="K651" t="e">
        <f>VLOOKUP(Cours_statut[[#This Row],[CodeCours]],Tableau1[[Code de Cours Complet]:[Évaluations]],5,0)</f>
        <v>#N/A</v>
      </c>
      <c r="L651" s="2">
        <v>41395</v>
      </c>
      <c r="M651" t="s">
        <v>961</v>
      </c>
      <c r="N651" t="s">
        <v>344</v>
      </c>
    </row>
    <row r="652" spans="1:14" hidden="1" x14ac:dyDescent="0.25">
      <c r="A652" t="s">
        <v>3099</v>
      </c>
      <c r="B652" t="s">
        <v>3103</v>
      </c>
      <c r="C652">
        <v>20</v>
      </c>
      <c r="D652">
        <v>1</v>
      </c>
      <c r="E652" t="str">
        <f>_xlfn.CONCAT(Cours_statut[[#This Row],[Code MEQ]],"-",Cours_statut[[#This Row],[Code d''option]],"-0",Cours_statut[[#This Row],[Version du cours]])</f>
        <v>607-301-92-20-01</v>
      </c>
      <c r="F652">
        <v>5</v>
      </c>
      <c r="G652">
        <v>1</v>
      </c>
      <c r="H652" s="2">
        <v>37077</v>
      </c>
      <c r="I652" t="s">
        <v>960</v>
      </c>
      <c r="J652">
        <v>3</v>
      </c>
      <c r="K652" t="e">
        <f>VLOOKUP(Cours_statut[[#This Row],[CodeCours]],Tableau1[[Code de Cours Complet]:[Évaluations]],5,0)</f>
        <v>#N/A</v>
      </c>
      <c r="L652" s="2">
        <v>41395</v>
      </c>
      <c r="M652" t="s">
        <v>961</v>
      </c>
      <c r="N652" t="s">
        <v>344</v>
      </c>
    </row>
    <row r="653" spans="1:14" hidden="1" x14ac:dyDescent="0.25">
      <c r="A653" t="s">
        <v>3104</v>
      </c>
      <c r="B653" t="s">
        <v>3107</v>
      </c>
      <c r="C653">
        <v>2</v>
      </c>
      <c r="D653">
        <v>0</v>
      </c>
      <c r="E653" t="str">
        <f>_xlfn.CONCAT(Cours_statut[[#This Row],[Code MEQ]],"-",Cours_statut[[#This Row],[Code d''option]],"-0",Cours_statut[[#This Row],[Version du cours]])</f>
        <v>607-401-92-2-00</v>
      </c>
      <c r="F653">
        <v>5</v>
      </c>
      <c r="G653">
        <v>1</v>
      </c>
      <c r="H653" s="2">
        <v>35648</v>
      </c>
      <c r="I653" t="s">
        <v>960</v>
      </c>
      <c r="J653">
        <v>3</v>
      </c>
      <c r="K653" t="e">
        <f>VLOOKUP(Cours_statut[[#This Row],[CodeCours]],Tableau1[[Code de Cours Complet]:[Évaluations]],5,0)</f>
        <v>#N/A</v>
      </c>
      <c r="L653" s="2">
        <v>41395</v>
      </c>
      <c r="M653" t="s">
        <v>961</v>
      </c>
      <c r="N653" t="s">
        <v>344</v>
      </c>
    </row>
    <row r="654" spans="1:14" hidden="1" x14ac:dyDescent="0.25">
      <c r="A654" t="s">
        <v>3148</v>
      </c>
      <c r="B654" t="s">
        <v>3149</v>
      </c>
      <c r="C654">
        <v>10</v>
      </c>
      <c r="D654">
        <v>1</v>
      </c>
      <c r="E654" t="str">
        <f>_xlfn.CONCAT(Cours_statut[[#This Row],[Code MEQ]],"-",Cours_statut[[#This Row],[Code d''option]],"-0",Cours_statut[[#This Row],[Version du cours]])</f>
        <v>607-TES-T-10-01</v>
      </c>
      <c r="F654">
        <v>0</v>
      </c>
      <c r="G654">
        <v>1</v>
      </c>
      <c r="H654" s="2">
        <v>37089</v>
      </c>
      <c r="I654" t="s">
        <v>960</v>
      </c>
      <c r="J654">
        <v>3</v>
      </c>
      <c r="K654" t="e">
        <f>VLOOKUP(Cours_statut[[#This Row],[CodeCours]],Tableau1[[Code de Cours Complet]:[Évaluations]],5,0)</f>
        <v>#N/A</v>
      </c>
      <c r="L654" s="2">
        <v>41395</v>
      </c>
      <c r="M654" t="s">
        <v>961</v>
      </c>
      <c r="N654" t="s">
        <v>344</v>
      </c>
    </row>
    <row r="655" spans="1:14" hidden="1" x14ac:dyDescent="0.25">
      <c r="A655" t="s">
        <v>3150</v>
      </c>
      <c r="B655" t="s">
        <v>3153</v>
      </c>
      <c r="C655">
        <v>10</v>
      </c>
      <c r="D655">
        <v>0</v>
      </c>
      <c r="E655" t="str">
        <f>_xlfn.CONCAT(Cours_statut[[#This Row],[Code MEQ]],"-",Cours_statut[[#This Row],[Code d''option]],"-0",Cours_statut[[#This Row],[Version du cours]])</f>
        <v>608-101-81-10-00</v>
      </c>
      <c r="F655">
        <v>6</v>
      </c>
      <c r="G655">
        <v>1</v>
      </c>
      <c r="H655" s="2">
        <v>18264</v>
      </c>
      <c r="I655" t="s">
        <v>960</v>
      </c>
      <c r="J655">
        <v>3</v>
      </c>
      <c r="K655" t="e">
        <f>VLOOKUP(Cours_statut[[#This Row],[CodeCours]],Tableau1[[Code de Cours Complet]:[Évaluations]],5,0)</f>
        <v>#N/A</v>
      </c>
      <c r="L655" s="2">
        <v>41395</v>
      </c>
      <c r="M655" t="s">
        <v>961</v>
      </c>
      <c r="N655" t="s">
        <v>344</v>
      </c>
    </row>
    <row r="656" spans="1:14" hidden="1" x14ac:dyDescent="0.25">
      <c r="A656" t="s">
        <v>3160</v>
      </c>
      <c r="B656" t="s">
        <v>3167</v>
      </c>
      <c r="C656">
        <v>21</v>
      </c>
      <c r="D656">
        <v>2</v>
      </c>
      <c r="E656" t="str">
        <f>_xlfn.CONCAT(Cours_statut[[#This Row],[Code MEQ]],"-",Cours_statut[[#This Row],[Code d''option]],"-0",Cours_statut[[#This Row],[Version du cours]])</f>
        <v>608-201-81-21-02</v>
      </c>
      <c r="F656">
        <v>6</v>
      </c>
      <c r="G656">
        <v>1</v>
      </c>
      <c r="H656" s="2">
        <v>38131</v>
      </c>
      <c r="I656" t="s">
        <v>960</v>
      </c>
      <c r="J656">
        <v>3</v>
      </c>
      <c r="K656" t="e">
        <f>VLOOKUP(Cours_statut[[#This Row],[CodeCours]],Tableau1[[Code de Cours Complet]:[Évaluations]],5,0)</f>
        <v>#N/A</v>
      </c>
      <c r="L656" s="2">
        <v>41395</v>
      </c>
      <c r="M656" t="s">
        <v>961</v>
      </c>
      <c r="N656" t="s">
        <v>344</v>
      </c>
    </row>
    <row r="657" spans="1:16" hidden="1" x14ac:dyDescent="0.25">
      <c r="A657" t="s">
        <v>3170</v>
      </c>
      <c r="B657" t="s">
        <v>3178</v>
      </c>
      <c r="C657">
        <v>20</v>
      </c>
      <c r="D657">
        <v>0</v>
      </c>
      <c r="E657" t="str">
        <f>_xlfn.CONCAT(Cours_statut[[#This Row],[Code MEQ]],"-",Cours_statut[[#This Row],[Code d''option]],"-0",Cours_statut[[#This Row],[Version du cours]])</f>
        <v>608-FPF-03-20-00</v>
      </c>
      <c r="F657">
        <v>0</v>
      </c>
      <c r="G657">
        <v>1</v>
      </c>
      <c r="H657" s="2">
        <v>18264</v>
      </c>
      <c r="I657" t="s">
        <v>960</v>
      </c>
      <c r="J657">
        <v>3</v>
      </c>
      <c r="K657" t="e">
        <f>VLOOKUP(Cours_statut[[#This Row],[CodeCours]],Tableau1[[Code de Cours Complet]:[Évaluations]],5,0)</f>
        <v>#N/A</v>
      </c>
      <c r="L657" s="2">
        <v>41395</v>
      </c>
      <c r="M657" t="s">
        <v>961</v>
      </c>
      <c r="N657" t="s">
        <v>344</v>
      </c>
    </row>
    <row r="658" spans="1:16" hidden="1" x14ac:dyDescent="0.25">
      <c r="A658" t="s">
        <v>1901</v>
      </c>
      <c r="B658" t="s">
        <v>1907</v>
      </c>
      <c r="C658">
        <v>10</v>
      </c>
      <c r="D658">
        <v>4</v>
      </c>
      <c r="E658" t="str">
        <f>_xlfn.CONCAT(Cours_statut[[#This Row],[Code MEQ]],"-",Cours_statut[[#This Row],[Code d''option]],"-0",Cours_statut[[#This Row],[Version du cours]])</f>
        <v>350-914-91-10-04</v>
      </c>
      <c r="F658">
        <v>3</v>
      </c>
      <c r="G658">
        <v>1</v>
      </c>
      <c r="H658" s="2">
        <v>39575</v>
      </c>
      <c r="I658" t="s">
        <v>960</v>
      </c>
      <c r="J658">
        <v>3</v>
      </c>
      <c r="K658" t="e">
        <f>VLOOKUP(Cours_statut[[#This Row],[CodeCours]],Tableau1[[Code de Cours Complet]:[Évaluations]],5,0)</f>
        <v>#N/A</v>
      </c>
      <c r="L658" s="2">
        <v>41394</v>
      </c>
      <c r="M658" t="s">
        <v>961</v>
      </c>
      <c r="N658" t="s">
        <v>344</v>
      </c>
    </row>
    <row r="659" spans="1:16" hidden="1" x14ac:dyDescent="0.25">
      <c r="A659" t="s">
        <v>3088</v>
      </c>
      <c r="B659" t="s">
        <v>3097</v>
      </c>
      <c r="C659">
        <v>20</v>
      </c>
      <c r="D659">
        <v>3</v>
      </c>
      <c r="E659" t="str">
        <f>_xlfn.CONCAT(Cours_statut[[#This Row],[Code MEQ]],"-",Cours_statut[[#This Row],[Code d''option]],"-0",Cours_statut[[#This Row],[Version du cours]])</f>
        <v>607-201-92-20-03</v>
      </c>
      <c r="F659">
        <v>5</v>
      </c>
      <c r="G659">
        <v>2</v>
      </c>
      <c r="H659" s="2">
        <v>39773</v>
      </c>
      <c r="I659" t="s">
        <v>960</v>
      </c>
      <c r="J659">
        <v>3</v>
      </c>
      <c r="K659" t="e">
        <f>VLOOKUP(Cours_statut[[#This Row],[CodeCours]],Tableau1[[Code de Cours Complet]:[Évaluations]],5,0)</f>
        <v>#N/A</v>
      </c>
      <c r="L659" s="2">
        <v>41394</v>
      </c>
      <c r="M659" t="s">
        <v>961</v>
      </c>
      <c r="N659" t="s">
        <v>344</v>
      </c>
    </row>
    <row r="660" spans="1:16" hidden="1" x14ac:dyDescent="0.25">
      <c r="A660" t="s">
        <v>2909</v>
      </c>
      <c r="B660" t="s">
        <v>2910</v>
      </c>
      <c r="C660">
        <v>60</v>
      </c>
      <c r="D660">
        <v>1</v>
      </c>
      <c r="E660" t="str">
        <f>_xlfn.CONCAT(Cours_statut[[#This Row],[Code MEQ]],"-",Cours_statut[[#This Row],[Code d''option]],"-0",Cours_statut[[#This Row],[Version du cours]])</f>
        <v>601-FPC-FD-60-01</v>
      </c>
      <c r="F660">
        <v>4</v>
      </c>
      <c r="G660">
        <v>2</v>
      </c>
      <c r="H660" s="2">
        <v>41064</v>
      </c>
      <c r="I660" t="s">
        <v>960</v>
      </c>
      <c r="J660">
        <v>3</v>
      </c>
      <c r="K660" t="e">
        <f>VLOOKUP(Cours_statut[[#This Row],[CodeCours]],Tableau1[[Code de Cours Complet]:[Évaluations]],5,0)</f>
        <v>#N/A</v>
      </c>
      <c r="L660" s="2">
        <v>41389</v>
      </c>
      <c r="M660" t="s">
        <v>961</v>
      </c>
      <c r="N660" t="s">
        <v>344</v>
      </c>
    </row>
    <row r="661" spans="1:16" hidden="1" x14ac:dyDescent="0.25">
      <c r="A661" t="s">
        <v>1316</v>
      </c>
      <c r="B661" t="s">
        <v>1319</v>
      </c>
      <c r="C661">
        <v>10</v>
      </c>
      <c r="D661">
        <v>3</v>
      </c>
      <c r="E661" t="str">
        <f>_xlfn.CONCAT(Cours_statut[[#This Row],[Code MEQ]],"-",Cours_statut[[#This Row],[Code d''option]],"-0",Cours_statut[[#This Row],[Version du cours]])</f>
        <v>201-404-FD-10-03</v>
      </c>
      <c r="F661">
        <v>4</v>
      </c>
      <c r="G661">
        <v>1</v>
      </c>
      <c r="H661" s="2">
        <v>39582</v>
      </c>
      <c r="I661" t="s">
        <v>960</v>
      </c>
      <c r="J661">
        <v>3</v>
      </c>
      <c r="K661" t="e">
        <f>VLOOKUP(Cours_statut[[#This Row],[CodeCours]],Tableau1[[Code de Cours Complet]:[Évaluations]],5,0)</f>
        <v>#N/A</v>
      </c>
      <c r="L661" s="2">
        <v>41323</v>
      </c>
      <c r="M661" t="s">
        <v>961</v>
      </c>
      <c r="N661" t="s">
        <v>344</v>
      </c>
    </row>
    <row r="662" spans="1:16" hidden="1" x14ac:dyDescent="0.25">
      <c r="A662" t="s">
        <v>2904</v>
      </c>
      <c r="B662" t="s">
        <v>2905</v>
      </c>
      <c r="C662">
        <v>60</v>
      </c>
      <c r="D662">
        <v>1</v>
      </c>
      <c r="E662" t="str">
        <f>_xlfn.CONCAT(Cours_statut[[#This Row],[Code MEQ]],"-",Cours_statut[[#This Row],[Code d''option]],"-0",Cours_statut[[#This Row],[Version du cours]])</f>
        <v>601-FPB-FD-60-01</v>
      </c>
      <c r="F662">
        <v>4</v>
      </c>
      <c r="G662">
        <v>2</v>
      </c>
      <c r="H662" s="2">
        <v>41066</v>
      </c>
      <c r="I662" t="s">
        <v>960</v>
      </c>
      <c r="J662">
        <v>3</v>
      </c>
      <c r="K662" t="e">
        <f>VLOOKUP(Cours_statut[[#This Row],[CodeCours]],Tableau1[[Code de Cours Complet]:[Évaluations]],5,0)</f>
        <v>#N/A</v>
      </c>
      <c r="L662" s="2">
        <v>41317</v>
      </c>
      <c r="M662" t="s">
        <v>961</v>
      </c>
      <c r="N662" t="s">
        <v>344</v>
      </c>
    </row>
    <row r="663" spans="1:16" hidden="1" x14ac:dyDescent="0.25">
      <c r="A663" t="s">
        <v>2066</v>
      </c>
      <c r="B663" t="s">
        <v>2067</v>
      </c>
      <c r="C663">
        <v>10</v>
      </c>
      <c r="D663">
        <v>1</v>
      </c>
      <c r="E663" t="str">
        <f>_xlfn.CONCAT(Cours_statut[[#This Row],[Code MEQ]],"-",Cours_statut[[#This Row],[Code d''option]],"-0",Cours_statut[[#This Row],[Version du cours]])</f>
        <v>387-103-FD-10-01</v>
      </c>
      <c r="F663">
        <v>4</v>
      </c>
      <c r="G663">
        <v>1</v>
      </c>
      <c r="H663" s="2">
        <v>39128</v>
      </c>
      <c r="I663" t="s">
        <v>960</v>
      </c>
      <c r="J663">
        <v>3</v>
      </c>
      <c r="K663" t="e">
        <f>VLOOKUP(Cours_statut[[#This Row],[CodeCours]],Tableau1[[Code de Cours Complet]:[Évaluations]],5,0)</f>
        <v>#N/A</v>
      </c>
      <c r="L663" s="2">
        <v>41292</v>
      </c>
      <c r="M663" t="s">
        <v>961</v>
      </c>
      <c r="N663" t="s">
        <v>344</v>
      </c>
    </row>
    <row r="664" spans="1:16" hidden="1" x14ac:dyDescent="0.25">
      <c r="A664" t="s">
        <v>2666</v>
      </c>
      <c r="B664" t="s">
        <v>2667</v>
      </c>
      <c r="C664">
        <v>10</v>
      </c>
      <c r="D664">
        <v>1</v>
      </c>
      <c r="E664" t="str">
        <f>_xlfn.CONCAT(Cours_statut[[#This Row],[Code MEQ]],"-",Cours_statut[[#This Row],[Code d''option]],"-0",Cours_statut[[#This Row],[Version du cours]])</f>
        <v>415-759-89-10-01</v>
      </c>
      <c r="F664">
        <v>0</v>
      </c>
      <c r="G664">
        <v>1</v>
      </c>
      <c r="H664" s="2">
        <v>38418</v>
      </c>
      <c r="I664" t="s">
        <v>960</v>
      </c>
      <c r="J664">
        <v>3</v>
      </c>
      <c r="K664" t="e">
        <f>VLOOKUP(Cours_statut[[#This Row],[CodeCours]],Tableau1[[Code de Cours Complet]:[Évaluations]],5,0)</f>
        <v>#N/A</v>
      </c>
      <c r="L664" s="2">
        <v>41285</v>
      </c>
      <c r="M664" t="s">
        <v>961</v>
      </c>
      <c r="N664" t="s">
        <v>344</v>
      </c>
    </row>
    <row r="665" spans="1:16" hidden="1" x14ac:dyDescent="0.25">
      <c r="A665" t="s">
        <v>2668</v>
      </c>
      <c r="B665" t="s">
        <v>2669</v>
      </c>
      <c r="C665">
        <v>10</v>
      </c>
      <c r="D665">
        <v>1</v>
      </c>
      <c r="E665" t="str">
        <f>_xlfn.CONCAT(Cours_statut[[#This Row],[Code MEQ]],"-",Cours_statut[[#This Row],[Code d''option]],"-0",Cours_statut[[#This Row],[Version du cours]])</f>
        <v>415-771-87-10-01</v>
      </c>
      <c r="F665">
        <v>0</v>
      </c>
      <c r="G665">
        <v>1</v>
      </c>
      <c r="H665" s="2">
        <v>38422</v>
      </c>
      <c r="I665" t="s">
        <v>960</v>
      </c>
      <c r="J665">
        <v>3</v>
      </c>
      <c r="K665" t="e">
        <f>VLOOKUP(Cours_statut[[#This Row],[CodeCours]],Tableau1[[Code de Cours Complet]:[Évaluations]],5,0)</f>
        <v>#N/A</v>
      </c>
      <c r="L665" s="2">
        <v>41285</v>
      </c>
      <c r="M665" t="s">
        <v>961</v>
      </c>
      <c r="N665" t="s">
        <v>344</v>
      </c>
    </row>
    <row r="666" spans="1:16" hidden="1" x14ac:dyDescent="0.25">
      <c r="A666" t="s">
        <v>2670</v>
      </c>
      <c r="B666" t="s">
        <v>2671</v>
      </c>
      <c r="C666">
        <v>10</v>
      </c>
      <c r="D666">
        <v>1</v>
      </c>
      <c r="E666" t="str">
        <f>_xlfn.CONCAT(Cours_statut[[#This Row],[Code MEQ]],"-",Cours_statut[[#This Row],[Code d''option]],"-0",Cours_statut[[#This Row],[Version du cours]])</f>
        <v>415-772-94-10-01</v>
      </c>
      <c r="F666">
        <v>0</v>
      </c>
      <c r="G666">
        <v>1</v>
      </c>
      <c r="H666" s="2">
        <v>38422</v>
      </c>
      <c r="I666" t="s">
        <v>960</v>
      </c>
      <c r="J666">
        <v>3</v>
      </c>
      <c r="K666" t="e">
        <f>VLOOKUP(Cours_statut[[#This Row],[CodeCours]],Tableau1[[Code de Cours Complet]:[Évaluations]],5,0)</f>
        <v>#N/A</v>
      </c>
      <c r="L666" s="2">
        <v>41285</v>
      </c>
      <c r="M666" t="s">
        <v>961</v>
      </c>
      <c r="N666" t="s">
        <v>344</v>
      </c>
    </row>
    <row r="667" spans="1:16" hidden="1" x14ac:dyDescent="0.25">
      <c r="A667" t="s">
        <v>2672</v>
      </c>
      <c r="B667" t="s">
        <v>2673</v>
      </c>
      <c r="C667">
        <v>10</v>
      </c>
      <c r="D667">
        <v>1</v>
      </c>
      <c r="E667" t="str">
        <f>_xlfn.CONCAT(Cours_statut[[#This Row],[Code MEQ]],"-",Cours_statut[[#This Row],[Code d''option]],"-0",Cours_statut[[#This Row],[Version du cours]])</f>
        <v>415-774-87-10-01</v>
      </c>
      <c r="F667">
        <v>0</v>
      </c>
      <c r="G667">
        <v>1</v>
      </c>
      <c r="H667" s="2">
        <v>38422</v>
      </c>
      <c r="I667" t="s">
        <v>960</v>
      </c>
      <c r="J667">
        <v>3</v>
      </c>
      <c r="K667" t="e">
        <f>VLOOKUP(Cours_statut[[#This Row],[CodeCours]],Tableau1[[Code de Cours Complet]:[Évaluations]],5,0)</f>
        <v>#N/A</v>
      </c>
      <c r="L667" s="2">
        <v>41285</v>
      </c>
      <c r="M667" t="s">
        <v>961</v>
      </c>
      <c r="N667" t="s">
        <v>344</v>
      </c>
    </row>
    <row r="668" spans="1:16" hidden="1" x14ac:dyDescent="0.25">
      <c r="A668" t="s">
        <v>2674</v>
      </c>
      <c r="B668" t="s">
        <v>2675</v>
      </c>
      <c r="C668">
        <v>10</v>
      </c>
      <c r="D668">
        <v>1</v>
      </c>
      <c r="E668" t="str">
        <f>_xlfn.CONCAT(Cours_statut[[#This Row],[Code MEQ]],"-",Cours_statut[[#This Row],[Code d''option]],"-0",Cours_statut[[#This Row],[Version du cours]])</f>
        <v>415-779-94-10-01</v>
      </c>
      <c r="F668">
        <v>0</v>
      </c>
      <c r="G668">
        <v>1</v>
      </c>
      <c r="H668" s="2">
        <v>38422</v>
      </c>
      <c r="I668" t="s">
        <v>960</v>
      </c>
      <c r="J668">
        <v>3</v>
      </c>
      <c r="K668" t="e">
        <f>VLOOKUP(Cours_statut[[#This Row],[CodeCours]],Tableau1[[Code de Cours Complet]:[Évaluations]],5,0)</f>
        <v>#N/A</v>
      </c>
      <c r="L668" s="2">
        <v>41285</v>
      </c>
      <c r="M668" t="s">
        <v>961</v>
      </c>
      <c r="N668" t="s">
        <v>344</v>
      </c>
    </row>
    <row r="669" spans="1:16" x14ac:dyDescent="0.25">
      <c r="A669" t="s">
        <v>1311</v>
      </c>
      <c r="B669" t="s">
        <v>1315</v>
      </c>
      <c r="C669">
        <v>10</v>
      </c>
      <c r="D669">
        <v>3</v>
      </c>
      <c r="E669" t="str">
        <f>_xlfn.CONCAT(Cours_statut[[#This Row],[Code MEQ]],"-",Cours_statut[[#This Row],[Code d''option]],"-0",Cours_statut[[#This Row],[Version du cours]])</f>
        <v>201-337-FD-10-03</v>
      </c>
      <c r="F669">
        <v>4</v>
      </c>
      <c r="G669">
        <v>2</v>
      </c>
      <c r="H669" s="2">
        <v>44386</v>
      </c>
      <c r="I669" t="s">
        <v>974</v>
      </c>
      <c r="J669">
        <v>2</v>
      </c>
      <c r="K669" t="str">
        <f>VLOOKUP(Cours_statut[[#This Row],[CodeCours]],Tableau1[[Code de Cours Complet]:[Évaluations]],5,0)</f>
        <v>EFel3</v>
      </c>
      <c r="L669" s="2"/>
      <c r="M669" t="s">
        <v>344</v>
      </c>
      <c r="N669" t="str">
        <f>VLOOKUP(Cours_statut[[#This Row],[CodeCours]],Tableau13[CodeCours],1,0)</f>
        <v>201-337-FD-10-03</v>
      </c>
      <c r="O669" t="str">
        <f>VLOOKUP(Cours_statut[[#This Row],[CodeCours]],Message_tuteurs!$A$2:$A$86,1,0)</f>
        <v>201-337-FD-10-03</v>
      </c>
      <c r="P669" t="b">
        <f>Cours_statut[[#This Row],[Est_dansCours_operation_massive]]=Cours_statut[[#This Row],[Est_dans_Message_tuteurs]]</f>
        <v>1</v>
      </c>
    </row>
    <row r="670" spans="1:16" x14ac:dyDescent="0.25">
      <c r="A670" t="s">
        <v>1331</v>
      </c>
      <c r="B670" t="s">
        <v>1351</v>
      </c>
      <c r="C670">
        <v>70</v>
      </c>
      <c r="D670">
        <v>3</v>
      </c>
      <c r="E670" t="str">
        <f>_xlfn.CONCAT(Cours_statut[[#This Row],[Code MEQ]],"-",Cours_statut[[#This Row],[Code d''option]],"-0",Cours_statut[[#This Row],[Version du cours]])</f>
        <v>201-NYA-05-70-03</v>
      </c>
      <c r="F670">
        <v>4</v>
      </c>
      <c r="G670">
        <v>2</v>
      </c>
      <c r="H670" s="2">
        <v>44386</v>
      </c>
      <c r="I670" t="s">
        <v>974</v>
      </c>
      <c r="J670">
        <v>2</v>
      </c>
      <c r="K670" t="str">
        <f>VLOOKUP(Cours_statut[[#This Row],[CodeCours]],Tableau1[[Code de Cours Complet]:[Évaluations]],5,0)</f>
        <v>EFel3</v>
      </c>
      <c r="L670" s="2"/>
      <c r="M670" t="s">
        <v>344</v>
      </c>
      <c r="N670" t="str">
        <f>VLOOKUP(Cours_statut[[#This Row],[CodeCours]],Tableau13[CodeCours],1,0)</f>
        <v>201-NYA-05-70-03</v>
      </c>
      <c r="O670" t="str">
        <f>VLOOKUP(Cours_statut[[#This Row],[CodeCours]],Message_tuteurs!$A$2:$A$86,1,0)</f>
        <v>201-NYA-05-70-03</v>
      </c>
      <c r="P670" t="b">
        <f>Cours_statut[[#This Row],[Est_dansCours_operation_massive]]=Cours_statut[[#This Row],[Est_dans_Message_tuteurs]]</f>
        <v>1</v>
      </c>
    </row>
    <row r="671" spans="1:16" hidden="1" x14ac:dyDescent="0.25">
      <c r="A671" t="s">
        <v>2676</v>
      </c>
      <c r="B671" t="s">
        <v>2677</v>
      </c>
      <c r="C671">
        <v>10</v>
      </c>
      <c r="D671">
        <v>1</v>
      </c>
      <c r="E671" t="str">
        <f>_xlfn.CONCAT(Cours_statut[[#This Row],[Code MEQ]],"-",Cours_statut[[#This Row],[Code d''option]],"-0",Cours_statut[[#This Row],[Version du cours]])</f>
        <v>415-780-94-10-01</v>
      </c>
      <c r="F671">
        <v>0</v>
      </c>
      <c r="G671">
        <v>1</v>
      </c>
      <c r="H671" s="2">
        <v>38422</v>
      </c>
      <c r="I671" t="s">
        <v>960</v>
      </c>
      <c r="J671">
        <v>3</v>
      </c>
      <c r="K671" t="e">
        <f>VLOOKUP(Cours_statut[[#This Row],[CodeCours]],Tableau1[[Code de Cours Complet]:[Évaluations]],5,0)</f>
        <v>#N/A</v>
      </c>
      <c r="L671" s="2">
        <v>41285</v>
      </c>
      <c r="M671" t="s">
        <v>961</v>
      </c>
      <c r="N671" t="s">
        <v>344</v>
      </c>
    </row>
    <row r="672" spans="1:16" hidden="1" x14ac:dyDescent="0.25">
      <c r="A672" t="s">
        <v>2898</v>
      </c>
      <c r="B672" t="s">
        <v>2899</v>
      </c>
      <c r="C672">
        <v>60</v>
      </c>
      <c r="D672">
        <v>1</v>
      </c>
      <c r="E672" t="str">
        <f>_xlfn.CONCAT(Cours_statut[[#This Row],[Code MEQ]],"-",Cours_statut[[#This Row],[Code d''option]],"-0",Cours_statut[[#This Row],[Version du cours]])</f>
        <v>601-FPA-FD-60-01</v>
      </c>
      <c r="F672">
        <v>4</v>
      </c>
      <c r="G672">
        <v>2</v>
      </c>
      <c r="H672" s="2">
        <v>41065</v>
      </c>
      <c r="I672" t="s">
        <v>960</v>
      </c>
      <c r="J672">
        <v>3</v>
      </c>
      <c r="K672" t="e">
        <f>VLOOKUP(Cours_statut[[#This Row],[CodeCours]],Tableau1[[Code de Cours Complet]:[Évaluations]],5,0)</f>
        <v>#N/A</v>
      </c>
      <c r="L672" s="2">
        <v>41236</v>
      </c>
      <c r="M672" t="s">
        <v>961</v>
      </c>
      <c r="N672" t="s">
        <v>344</v>
      </c>
    </row>
    <row r="673" spans="1:16" hidden="1" x14ac:dyDescent="0.25">
      <c r="A673" t="s">
        <v>1749</v>
      </c>
      <c r="B673" t="s">
        <v>1750</v>
      </c>
      <c r="C673">
        <v>10</v>
      </c>
      <c r="D673">
        <v>1</v>
      </c>
      <c r="E673" t="str">
        <f>_xlfn.CONCAT(Cours_statut[[#This Row],[Code MEQ]],"-",Cours_statut[[#This Row],[Code d''option]],"-0",Cours_statut[[#This Row],[Version du cours]])</f>
        <v>340-FPC-FD-10-01</v>
      </c>
      <c r="F673">
        <v>4</v>
      </c>
      <c r="G673">
        <v>1</v>
      </c>
      <c r="H673" s="2">
        <v>41078</v>
      </c>
      <c r="I673" t="s">
        <v>960</v>
      </c>
      <c r="J673">
        <v>3</v>
      </c>
      <c r="K673" t="e">
        <f>VLOOKUP(Cours_statut[[#This Row],[CodeCours]],Tableau1[[Code de Cours Complet]:[Évaluations]],5,0)</f>
        <v>#N/A</v>
      </c>
      <c r="L673" s="2">
        <v>41221</v>
      </c>
      <c r="M673" t="s">
        <v>961</v>
      </c>
      <c r="N673" t="s">
        <v>344</v>
      </c>
    </row>
    <row r="674" spans="1:16" hidden="1" x14ac:dyDescent="0.25">
      <c r="A674" t="s">
        <v>1665</v>
      </c>
      <c r="B674" t="s">
        <v>1666</v>
      </c>
      <c r="C674">
        <v>60</v>
      </c>
      <c r="D674">
        <v>1</v>
      </c>
      <c r="E674" t="str">
        <f>_xlfn.CONCAT(Cours_statut[[#This Row],[Code MEQ]],"-",Cours_statut[[#This Row],[Code d''option]],"-0",Cours_statut[[#This Row],[Version du cours]])</f>
        <v>340-101-MQ-60-01</v>
      </c>
      <c r="F674">
        <v>3</v>
      </c>
      <c r="G674">
        <v>1</v>
      </c>
      <c r="H674" s="2">
        <v>41066</v>
      </c>
      <c r="I674" t="s">
        <v>960</v>
      </c>
      <c r="J674">
        <v>3</v>
      </c>
      <c r="K674" t="e">
        <f>VLOOKUP(Cours_statut[[#This Row],[CodeCours]],Tableau1[[Code de Cours Complet]:[Évaluations]],5,0)</f>
        <v>#N/A</v>
      </c>
      <c r="L674" s="2">
        <v>41218</v>
      </c>
      <c r="M674" t="s">
        <v>961</v>
      </c>
      <c r="N674" t="s">
        <v>344</v>
      </c>
    </row>
    <row r="675" spans="1:16" x14ac:dyDescent="0.25">
      <c r="A675" t="s">
        <v>1942</v>
      </c>
      <c r="B675" t="s">
        <v>1946</v>
      </c>
      <c r="C675">
        <v>10</v>
      </c>
      <c r="D675">
        <v>4</v>
      </c>
      <c r="E675" t="str">
        <f>_xlfn.CONCAT(Cours_statut[[#This Row],[Code MEQ]],"-",Cours_statut[[#This Row],[Code d''option]],"-0",Cours_statut[[#This Row],[Version du cours]])</f>
        <v>360-300-RE-10-04</v>
      </c>
      <c r="F675">
        <v>4</v>
      </c>
      <c r="G675">
        <v>2</v>
      </c>
      <c r="H675" s="2">
        <v>44386</v>
      </c>
      <c r="I675" t="s">
        <v>974</v>
      </c>
      <c r="J675">
        <v>2</v>
      </c>
      <c r="K675" t="str">
        <f>VLOOKUP(Cours_statut[[#This Row],[CodeCours]],Tableau1[[Code de Cours Complet]:[Évaluations]],5,0)</f>
        <v>EFel3</v>
      </c>
      <c r="L675" s="2"/>
      <c r="M675" t="s">
        <v>344</v>
      </c>
      <c r="N675" t="str">
        <f>VLOOKUP(Cours_statut[[#This Row],[CodeCours]],Tableau13[CodeCours],1,0)</f>
        <v>360-300-RE-10-04</v>
      </c>
      <c r="O675" t="str">
        <f>VLOOKUP(Cours_statut[[#This Row],[CodeCours]],Message_tuteurs!$A$2:$A$86,1,0)</f>
        <v>360-300-RE-10-04</v>
      </c>
      <c r="P675" t="b">
        <f>Cours_statut[[#This Row],[Est_dansCours_operation_massive]]=Cours_statut[[#This Row],[Est_dans_Message_tuteurs]]</f>
        <v>1</v>
      </c>
    </row>
    <row r="676" spans="1:16" hidden="1" x14ac:dyDescent="0.25">
      <c r="A676" t="s">
        <v>1665</v>
      </c>
      <c r="B676" t="s">
        <v>1671</v>
      </c>
      <c r="C676">
        <v>64</v>
      </c>
      <c r="D676">
        <v>1</v>
      </c>
      <c r="E676" t="str">
        <f>_xlfn.CONCAT(Cours_statut[[#This Row],[Code MEQ]],"-",Cours_statut[[#This Row],[Code d''option]],"-0",Cours_statut[[#This Row],[Version du cours]])</f>
        <v>340-101-MQ-64-01</v>
      </c>
      <c r="F676">
        <v>3</v>
      </c>
      <c r="G676">
        <v>1</v>
      </c>
      <c r="H676" s="2">
        <v>41134</v>
      </c>
      <c r="I676" t="s">
        <v>960</v>
      </c>
      <c r="J676">
        <v>3</v>
      </c>
      <c r="K676" t="e">
        <f>VLOOKUP(Cours_statut[[#This Row],[CodeCours]],Tableau1[[Code de Cours Complet]:[Évaluations]],5,0)</f>
        <v>#N/A</v>
      </c>
      <c r="L676" s="2">
        <v>41218</v>
      </c>
      <c r="M676" t="s">
        <v>961</v>
      </c>
      <c r="N676" t="s">
        <v>344</v>
      </c>
    </row>
    <row r="677" spans="1:16" hidden="1" x14ac:dyDescent="0.25">
      <c r="A677" t="s">
        <v>2075</v>
      </c>
      <c r="B677" t="s">
        <v>2076</v>
      </c>
      <c r="C677">
        <v>10</v>
      </c>
      <c r="D677">
        <v>1</v>
      </c>
      <c r="E677" t="str">
        <f>_xlfn.CONCAT(Cours_statut[[#This Row],[Code MEQ]],"-",Cours_statut[[#This Row],[Code d''option]],"-0",Cours_statut[[#This Row],[Version du cours]])</f>
        <v>387-303-FD-10-01</v>
      </c>
      <c r="F677">
        <v>4</v>
      </c>
      <c r="G677">
        <v>1</v>
      </c>
      <c r="H677" s="2">
        <v>39308</v>
      </c>
      <c r="I677" t="s">
        <v>960</v>
      </c>
      <c r="J677">
        <v>3</v>
      </c>
      <c r="K677" t="e">
        <f>VLOOKUP(Cours_statut[[#This Row],[CodeCours]],Tableau1[[Code de Cours Complet]:[Évaluations]],5,0)</f>
        <v>#N/A</v>
      </c>
      <c r="L677" s="2">
        <v>41206</v>
      </c>
      <c r="M677" t="s">
        <v>961</v>
      </c>
      <c r="N677" t="s">
        <v>344</v>
      </c>
    </row>
    <row r="678" spans="1:16" hidden="1" x14ac:dyDescent="0.25">
      <c r="A678" t="s">
        <v>1731</v>
      </c>
      <c r="B678" t="s">
        <v>1732</v>
      </c>
      <c r="C678">
        <v>10</v>
      </c>
      <c r="D678">
        <v>1</v>
      </c>
      <c r="E678" t="str">
        <f>_xlfn.CONCAT(Cours_statut[[#This Row],[Code MEQ]],"-",Cours_statut[[#This Row],[Code d''option]],"-0",Cours_statut[[#This Row],[Version du cours]])</f>
        <v>340-ASE-FD-10-01</v>
      </c>
      <c r="F678">
        <v>4</v>
      </c>
      <c r="G678">
        <v>1</v>
      </c>
      <c r="H678" s="2">
        <v>41064</v>
      </c>
      <c r="I678" t="s">
        <v>960</v>
      </c>
      <c r="J678">
        <v>3</v>
      </c>
      <c r="K678" t="e">
        <f>VLOOKUP(Cours_statut[[#This Row],[CodeCours]],Tableau1[[Code de Cours Complet]:[Évaluations]],5,0)</f>
        <v>#N/A</v>
      </c>
      <c r="L678" s="2">
        <v>41205</v>
      </c>
      <c r="M678" t="s">
        <v>961</v>
      </c>
      <c r="N678" t="s">
        <v>344</v>
      </c>
    </row>
    <row r="679" spans="1:16" x14ac:dyDescent="0.25">
      <c r="A679" t="s">
        <v>1973</v>
      </c>
      <c r="B679" t="s">
        <v>1980</v>
      </c>
      <c r="C679">
        <v>80</v>
      </c>
      <c r="D679">
        <v>2</v>
      </c>
      <c r="E679" t="str">
        <f>_xlfn.CONCAT(Cours_statut[[#This Row],[Code MEQ]],"-",Cours_statut[[#This Row],[Code d''option]],"-0",Cours_statut[[#This Row],[Version du cours]])</f>
        <v>381-103-FD-80-02</v>
      </c>
      <c r="F679">
        <v>3</v>
      </c>
      <c r="G679">
        <v>2</v>
      </c>
      <c r="H679" s="2">
        <v>44386</v>
      </c>
      <c r="I679" t="s">
        <v>974</v>
      </c>
      <c r="J679">
        <v>2</v>
      </c>
      <c r="K679" t="str">
        <f>VLOOKUP(Cours_statut[[#This Row],[CodeCours]],Tableau1[[Code de Cours Complet]:[Évaluations]],5,0)</f>
        <v>EFel2</v>
      </c>
      <c r="L679" s="2"/>
      <c r="M679" t="s">
        <v>344</v>
      </c>
      <c r="N679" t="str">
        <f>VLOOKUP(Cours_statut[[#This Row],[CodeCours]],Tableau13[CodeCours],1,0)</f>
        <v>381-103-FD-80-02</v>
      </c>
      <c r="O679" t="str">
        <f>VLOOKUP(Cours_statut[[#This Row],[CodeCours]],Message_tuteurs!$A$2:$A$86,1,0)</f>
        <v>381-103-FD-80-02</v>
      </c>
      <c r="P679" t="b">
        <f>Cours_statut[[#This Row],[Est_dansCours_operation_massive]]=Cours_statut[[#This Row],[Est_dans_Message_tuteurs]]</f>
        <v>1</v>
      </c>
    </row>
    <row r="680" spans="1:16" hidden="1" x14ac:dyDescent="0.25">
      <c r="A680" t="s">
        <v>2742</v>
      </c>
      <c r="B680" t="s">
        <v>2746</v>
      </c>
      <c r="C680">
        <v>10</v>
      </c>
      <c r="D680">
        <v>3</v>
      </c>
      <c r="E680" t="str">
        <f>_xlfn.CONCAT(Cours_statut[[#This Row],[Code MEQ]],"-",Cours_statut[[#This Row],[Code d''option]],"-0",Cours_statut[[#This Row],[Version du cours]])</f>
        <v>504-FPH-03-10-03</v>
      </c>
      <c r="F680">
        <v>4</v>
      </c>
      <c r="G680">
        <v>1</v>
      </c>
      <c r="H680" s="2">
        <v>39407</v>
      </c>
      <c r="I680" t="s">
        <v>960</v>
      </c>
      <c r="J680">
        <v>3</v>
      </c>
      <c r="K680" t="e">
        <f>VLOOKUP(Cours_statut[[#This Row],[CodeCours]],Tableau1[[Code de Cours Complet]:[Évaluations]],5,0)</f>
        <v>#N/A</v>
      </c>
      <c r="L680" s="2">
        <v>41205</v>
      </c>
      <c r="M680" t="s">
        <v>961</v>
      </c>
      <c r="N680" t="s">
        <v>344</v>
      </c>
    </row>
    <row r="681" spans="1:16" hidden="1" x14ac:dyDescent="0.25">
      <c r="A681" t="s">
        <v>2742</v>
      </c>
      <c r="B681" t="s">
        <v>2750</v>
      </c>
      <c r="C681">
        <v>11</v>
      </c>
      <c r="D681">
        <v>3</v>
      </c>
      <c r="E681" t="str">
        <f>_xlfn.CONCAT(Cours_statut[[#This Row],[Code MEQ]],"-",Cours_statut[[#This Row],[Code d''option]],"-0",Cours_statut[[#This Row],[Version du cours]])</f>
        <v>504-FPH-03-11-03</v>
      </c>
      <c r="F681">
        <v>4</v>
      </c>
      <c r="G681">
        <v>1</v>
      </c>
      <c r="H681" s="2">
        <v>39407</v>
      </c>
      <c r="I681" t="s">
        <v>960</v>
      </c>
      <c r="J681">
        <v>3</v>
      </c>
      <c r="K681" t="e">
        <f>VLOOKUP(Cours_statut[[#This Row],[CodeCours]],Tableau1[[Code de Cours Complet]:[Évaluations]],5,0)</f>
        <v>#N/A</v>
      </c>
      <c r="L681" s="2">
        <v>41205</v>
      </c>
      <c r="M681" t="s">
        <v>961</v>
      </c>
      <c r="N681" t="s">
        <v>344</v>
      </c>
    </row>
    <row r="682" spans="1:16" hidden="1" x14ac:dyDescent="0.25">
      <c r="A682" t="s">
        <v>2944</v>
      </c>
      <c r="B682" t="s">
        <v>2945</v>
      </c>
      <c r="C682">
        <v>15</v>
      </c>
      <c r="D682">
        <v>1</v>
      </c>
      <c r="E682" t="str">
        <f>_xlfn.CONCAT(Cours_statut[[#This Row],[Code MEQ]],"-",Cours_statut[[#This Row],[Code d''option]],"-0",Cours_statut[[#This Row],[Version du cours]])</f>
        <v>602-101-MQ-15-01</v>
      </c>
      <c r="F682">
        <v>5</v>
      </c>
      <c r="G682">
        <v>1</v>
      </c>
      <c r="H682" s="2">
        <v>40535</v>
      </c>
      <c r="I682" t="s">
        <v>960</v>
      </c>
      <c r="J682">
        <v>3</v>
      </c>
      <c r="K682" t="e">
        <f>VLOOKUP(Cours_statut[[#This Row],[CodeCours]],Tableau1[[Code de Cours Complet]:[Évaluations]],5,0)</f>
        <v>#N/A</v>
      </c>
      <c r="L682" s="2">
        <v>41204</v>
      </c>
      <c r="M682" t="s">
        <v>961</v>
      </c>
      <c r="N682" t="s">
        <v>344</v>
      </c>
    </row>
    <row r="683" spans="1:16" hidden="1" x14ac:dyDescent="0.25">
      <c r="A683" t="s">
        <v>2944</v>
      </c>
      <c r="B683" t="s">
        <v>2946</v>
      </c>
      <c r="C683">
        <v>65</v>
      </c>
      <c r="D683">
        <v>1</v>
      </c>
      <c r="E683" t="str">
        <f>_xlfn.CONCAT(Cours_statut[[#This Row],[Code MEQ]],"-",Cours_statut[[#This Row],[Code d''option]],"-0",Cours_statut[[#This Row],[Version du cours]])</f>
        <v>602-101-MQ-65-01</v>
      </c>
      <c r="F683">
        <v>5</v>
      </c>
      <c r="G683">
        <v>1</v>
      </c>
      <c r="H683" s="2">
        <v>41204</v>
      </c>
      <c r="I683" t="s">
        <v>960</v>
      </c>
      <c r="J683">
        <v>3</v>
      </c>
      <c r="K683" t="e">
        <f>VLOOKUP(Cours_statut[[#This Row],[CodeCours]],Tableau1[[Code de Cours Complet]:[Évaluations]],5,0)</f>
        <v>#N/A</v>
      </c>
      <c r="L683" s="2">
        <v>41204</v>
      </c>
      <c r="M683" t="s">
        <v>961</v>
      </c>
      <c r="N683" t="s">
        <v>344</v>
      </c>
    </row>
    <row r="684" spans="1:16" hidden="1" x14ac:dyDescent="0.25">
      <c r="A684" t="s">
        <v>1744</v>
      </c>
      <c r="B684" t="s">
        <v>1745</v>
      </c>
      <c r="C684">
        <v>60</v>
      </c>
      <c r="D684">
        <v>1</v>
      </c>
      <c r="E684" t="str">
        <f>_xlfn.CONCAT(Cours_statut[[#This Row],[Code MEQ]],"-",Cours_statut[[#This Row],[Code d''option]],"-0",Cours_statut[[#This Row],[Version du cours]])</f>
        <v>340-FPB-FD-60-01</v>
      </c>
      <c r="F684">
        <v>4</v>
      </c>
      <c r="G684">
        <v>1</v>
      </c>
      <c r="H684" s="2">
        <v>41066</v>
      </c>
      <c r="I684" t="s">
        <v>960</v>
      </c>
      <c r="J684">
        <v>3</v>
      </c>
      <c r="K684" t="e">
        <f>VLOOKUP(Cours_statut[[#This Row],[CodeCours]],Tableau1[[Code de Cours Complet]:[Évaluations]],5,0)</f>
        <v>#N/A</v>
      </c>
      <c r="L684" s="2">
        <v>41197</v>
      </c>
      <c r="M684" t="s">
        <v>961</v>
      </c>
      <c r="N684" t="s">
        <v>344</v>
      </c>
    </row>
    <row r="685" spans="1:16" hidden="1" x14ac:dyDescent="0.25">
      <c r="A685" t="s">
        <v>1688</v>
      </c>
      <c r="B685" t="s">
        <v>1689</v>
      </c>
      <c r="C685">
        <v>60</v>
      </c>
      <c r="D685">
        <v>1</v>
      </c>
      <c r="E685" t="str">
        <f>_xlfn.CONCAT(Cours_statut[[#This Row],[Code MEQ]],"-",Cours_statut[[#This Row],[Code d''option]],"-0",Cours_statut[[#This Row],[Version du cours]])</f>
        <v>340-102-MQ-60-01</v>
      </c>
      <c r="F685">
        <v>4</v>
      </c>
      <c r="G685">
        <v>1</v>
      </c>
      <c r="H685" s="2">
        <v>40781</v>
      </c>
      <c r="I685" t="s">
        <v>960</v>
      </c>
      <c r="J685">
        <v>3</v>
      </c>
      <c r="K685" t="e">
        <f>VLOOKUP(Cours_statut[[#This Row],[CodeCours]],Tableau1[[Code de Cours Complet]:[Évaluations]],5,0)</f>
        <v>#N/A</v>
      </c>
      <c r="L685" s="2">
        <v>41192</v>
      </c>
      <c r="M685" t="s">
        <v>961</v>
      </c>
      <c r="N685" t="s">
        <v>344</v>
      </c>
    </row>
    <row r="686" spans="1:16" hidden="1" x14ac:dyDescent="0.25">
      <c r="A686" t="s">
        <v>1688</v>
      </c>
      <c r="B686" t="s">
        <v>1692</v>
      </c>
      <c r="C686">
        <v>64</v>
      </c>
      <c r="D686">
        <v>1</v>
      </c>
      <c r="E686" t="str">
        <f>_xlfn.CONCAT(Cours_statut[[#This Row],[Code MEQ]],"-",Cours_statut[[#This Row],[Code d''option]],"-0",Cours_statut[[#This Row],[Version du cours]])</f>
        <v>340-102-MQ-64-01</v>
      </c>
      <c r="F686">
        <v>4</v>
      </c>
      <c r="G686">
        <v>1</v>
      </c>
      <c r="H686" s="2">
        <v>40809</v>
      </c>
      <c r="I686" t="s">
        <v>960</v>
      </c>
      <c r="J686">
        <v>3</v>
      </c>
      <c r="K686" t="e">
        <f>VLOOKUP(Cours_statut[[#This Row],[CodeCours]],Tableau1[[Code de Cours Complet]:[Évaluations]],5,0)</f>
        <v>#N/A</v>
      </c>
      <c r="L686" s="2">
        <v>41192</v>
      </c>
      <c r="M686" t="s">
        <v>961</v>
      </c>
      <c r="N686" t="s">
        <v>344</v>
      </c>
    </row>
    <row r="687" spans="1:16" hidden="1" x14ac:dyDescent="0.25">
      <c r="A687" t="s">
        <v>1020</v>
      </c>
      <c r="B687" t="s">
        <v>1031</v>
      </c>
      <c r="C687">
        <v>99</v>
      </c>
      <c r="D687">
        <v>1</v>
      </c>
      <c r="E687" t="str">
        <f>_xlfn.CONCAT(Cours_statut[[#This Row],[Code MEQ]],"-",Cours_statut[[#This Row],[Code d''option]],"-0",Cours_statut[[#This Row],[Version du cours]])</f>
        <v>109-103-02-99-01</v>
      </c>
      <c r="F687">
        <v>0</v>
      </c>
      <c r="G687">
        <v>1</v>
      </c>
      <c r="H687" s="2">
        <v>37998</v>
      </c>
      <c r="I687" t="s">
        <v>960</v>
      </c>
      <c r="J687">
        <v>3</v>
      </c>
      <c r="K687" t="e">
        <f>VLOOKUP(Cours_statut[[#This Row],[CodeCours]],Tableau1[[Code de Cours Complet]:[Évaluations]],5,0)</f>
        <v>#N/A</v>
      </c>
      <c r="L687" s="2">
        <v>41157</v>
      </c>
      <c r="M687" t="s">
        <v>961</v>
      </c>
      <c r="N687" t="s">
        <v>344</v>
      </c>
    </row>
    <row r="688" spans="1:16" hidden="1" x14ac:dyDescent="0.25">
      <c r="A688" t="s">
        <v>1050</v>
      </c>
      <c r="B688" t="s">
        <v>1052</v>
      </c>
      <c r="C688">
        <v>10</v>
      </c>
      <c r="D688">
        <v>1</v>
      </c>
      <c r="E688" t="str">
        <f>_xlfn.CONCAT(Cours_statut[[#This Row],[Code MEQ]],"-",Cours_statut[[#This Row],[Code d''option]],"-0",Cours_statut[[#This Row],[Version du cours]])</f>
        <v>109-104-02-10-01</v>
      </c>
      <c r="F688">
        <v>0</v>
      </c>
      <c r="G688">
        <v>1</v>
      </c>
      <c r="H688" s="2">
        <v>37130</v>
      </c>
      <c r="I688" t="s">
        <v>960</v>
      </c>
      <c r="J688">
        <v>3</v>
      </c>
      <c r="K688" t="e">
        <f>VLOOKUP(Cours_statut[[#This Row],[CodeCours]],Tableau1[[Code de Cours Complet]:[Évaluations]],5,0)</f>
        <v>#N/A</v>
      </c>
      <c r="L688" s="2">
        <v>41157</v>
      </c>
      <c r="M688" t="s">
        <v>961</v>
      </c>
      <c r="N688" t="s">
        <v>344</v>
      </c>
    </row>
    <row r="689" spans="1:16" hidden="1" x14ac:dyDescent="0.25">
      <c r="A689" t="s">
        <v>1088</v>
      </c>
      <c r="B689" t="s">
        <v>1090</v>
      </c>
      <c r="C689">
        <v>10</v>
      </c>
      <c r="D689">
        <v>1</v>
      </c>
      <c r="E689" t="str">
        <f>_xlfn.CONCAT(Cours_statut[[#This Row],[Code MEQ]],"-",Cours_statut[[#This Row],[Code d''option]],"-0",Cours_statut[[#This Row],[Version du cours]])</f>
        <v>152-115-93-10-01</v>
      </c>
      <c r="F689">
        <v>5</v>
      </c>
      <c r="G689">
        <v>1</v>
      </c>
      <c r="H689" s="2">
        <v>37070</v>
      </c>
      <c r="I689" t="s">
        <v>960</v>
      </c>
      <c r="J689">
        <v>3</v>
      </c>
      <c r="K689" t="e">
        <f>VLOOKUP(Cours_statut[[#This Row],[CodeCours]],Tableau1[[Code de Cours Complet]:[Évaluations]],5,0)</f>
        <v>#N/A</v>
      </c>
      <c r="L689" s="2">
        <v>41157</v>
      </c>
      <c r="M689" t="s">
        <v>961</v>
      </c>
      <c r="N689" t="s">
        <v>344</v>
      </c>
    </row>
    <row r="690" spans="1:16" hidden="1" x14ac:dyDescent="0.25">
      <c r="A690" t="s">
        <v>1100</v>
      </c>
      <c r="B690" t="s">
        <v>1102</v>
      </c>
      <c r="C690">
        <v>10</v>
      </c>
      <c r="D690">
        <v>1</v>
      </c>
      <c r="E690" t="str">
        <f>_xlfn.CONCAT(Cours_statut[[#This Row],[Code MEQ]],"-",Cours_statut[[#This Row],[Code d''option]],"-0",Cours_statut[[#This Row],[Version du cours]])</f>
        <v>152-155-93-10-01</v>
      </c>
      <c r="F690">
        <v>5</v>
      </c>
      <c r="G690">
        <v>1</v>
      </c>
      <c r="H690" s="2">
        <v>37106</v>
      </c>
      <c r="I690" t="s">
        <v>960</v>
      </c>
      <c r="J690">
        <v>3</v>
      </c>
      <c r="K690" t="e">
        <f>VLOOKUP(Cours_statut[[#This Row],[CodeCours]],Tableau1[[Code de Cours Complet]:[Évaluations]],5,0)</f>
        <v>#N/A</v>
      </c>
      <c r="L690" s="2">
        <v>41157</v>
      </c>
      <c r="M690" t="s">
        <v>961</v>
      </c>
      <c r="N690" t="s">
        <v>344</v>
      </c>
    </row>
    <row r="691" spans="1:16" hidden="1" x14ac:dyDescent="0.25">
      <c r="A691" t="s">
        <v>1116</v>
      </c>
      <c r="B691" t="s">
        <v>1118</v>
      </c>
      <c r="C691">
        <v>10</v>
      </c>
      <c r="D691">
        <v>1</v>
      </c>
      <c r="E691" t="str">
        <f>_xlfn.CONCAT(Cours_statut[[#This Row],[Code MEQ]],"-",Cours_statut[[#This Row],[Code d''option]],"-0",Cours_statut[[#This Row],[Version du cours]])</f>
        <v>152-315-93-10-01</v>
      </c>
      <c r="F691">
        <v>4</v>
      </c>
      <c r="G691">
        <v>1</v>
      </c>
      <c r="H691" s="2">
        <v>37070</v>
      </c>
      <c r="I691" t="s">
        <v>960</v>
      </c>
      <c r="J691">
        <v>3</v>
      </c>
      <c r="K691" t="e">
        <f>VLOOKUP(Cours_statut[[#This Row],[CodeCours]],Tableau1[[Code de Cours Complet]:[Évaluations]],5,0)</f>
        <v>#N/A</v>
      </c>
      <c r="L691" s="2">
        <v>41157</v>
      </c>
      <c r="M691" t="s">
        <v>961</v>
      </c>
      <c r="N691" t="s">
        <v>344</v>
      </c>
    </row>
    <row r="692" spans="1:16" hidden="1" x14ac:dyDescent="0.25">
      <c r="A692" t="s">
        <v>1119</v>
      </c>
      <c r="B692" t="s">
        <v>1121</v>
      </c>
      <c r="C692">
        <v>10</v>
      </c>
      <c r="D692">
        <v>1</v>
      </c>
      <c r="E692" t="str">
        <f>_xlfn.CONCAT(Cours_statut[[#This Row],[Code MEQ]],"-",Cours_statut[[#This Row],[Code d''option]],"-0",Cours_statut[[#This Row],[Version du cours]])</f>
        <v>152-365-93-10-01</v>
      </c>
      <c r="F692">
        <v>4</v>
      </c>
      <c r="G692">
        <v>1</v>
      </c>
      <c r="H692" s="2">
        <v>37099</v>
      </c>
      <c r="I692" t="s">
        <v>960</v>
      </c>
      <c r="J692">
        <v>3</v>
      </c>
      <c r="K692" t="e">
        <f>VLOOKUP(Cours_statut[[#This Row],[CodeCours]],Tableau1[[Code de Cours Complet]:[Évaluations]],5,0)</f>
        <v>#N/A</v>
      </c>
      <c r="L692" s="2">
        <v>41157</v>
      </c>
      <c r="M692" t="s">
        <v>961</v>
      </c>
      <c r="N692" t="s">
        <v>344</v>
      </c>
    </row>
    <row r="693" spans="1:16" hidden="1" x14ac:dyDescent="0.25">
      <c r="A693" t="s">
        <v>1122</v>
      </c>
      <c r="B693" t="s">
        <v>1124</v>
      </c>
      <c r="C693">
        <v>10</v>
      </c>
      <c r="D693">
        <v>1</v>
      </c>
      <c r="E693" t="str">
        <f>_xlfn.CONCAT(Cours_statut[[#This Row],[Code MEQ]],"-",Cours_statut[[#This Row],[Code d''option]],"-0",Cours_statut[[#This Row],[Version du cours]])</f>
        <v>152-385-93-10-01</v>
      </c>
      <c r="F693">
        <v>5</v>
      </c>
      <c r="G693">
        <v>1</v>
      </c>
      <c r="H693" s="2">
        <v>37107</v>
      </c>
      <c r="I693" t="s">
        <v>960</v>
      </c>
      <c r="J693">
        <v>3</v>
      </c>
      <c r="K693" t="e">
        <f>VLOOKUP(Cours_statut[[#This Row],[CodeCours]],Tableau1[[Code de Cours Complet]:[Évaluations]],5,0)</f>
        <v>#N/A</v>
      </c>
      <c r="L693" s="2">
        <v>41157</v>
      </c>
      <c r="M693" t="s">
        <v>961</v>
      </c>
      <c r="N693" t="s">
        <v>344</v>
      </c>
    </row>
    <row r="694" spans="1:16" hidden="1" x14ac:dyDescent="0.25">
      <c r="A694" t="s">
        <v>1131</v>
      </c>
      <c r="B694" t="s">
        <v>1133</v>
      </c>
      <c r="C694">
        <v>10</v>
      </c>
      <c r="D694">
        <v>1</v>
      </c>
      <c r="E694" t="str">
        <f>_xlfn.CONCAT(Cours_statut[[#This Row],[Code MEQ]],"-",Cours_statut[[#This Row],[Code d''option]],"-0",Cours_statut[[#This Row],[Version du cours]])</f>
        <v>152-465-93-10-01</v>
      </c>
      <c r="F694">
        <v>3</v>
      </c>
      <c r="G694">
        <v>1</v>
      </c>
      <c r="H694" s="2">
        <v>37107</v>
      </c>
      <c r="I694" t="s">
        <v>960</v>
      </c>
      <c r="J694">
        <v>3</v>
      </c>
      <c r="K694" t="e">
        <f>VLOOKUP(Cours_statut[[#This Row],[CodeCours]],Tableau1[[Code de Cours Complet]:[Évaluations]],5,0)</f>
        <v>#N/A</v>
      </c>
      <c r="L694" s="2">
        <v>41157</v>
      </c>
      <c r="M694" t="s">
        <v>961</v>
      </c>
      <c r="N694" t="s">
        <v>344</v>
      </c>
    </row>
    <row r="695" spans="1:16" hidden="1" x14ac:dyDescent="0.25">
      <c r="A695" t="s">
        <v>1136</v>
      </c>
      <c r="B695" t="s">
        <v>1138</v>
      </c>
      <c r="C695">
        <v>10</v>
      </c>
      <c r="D695">
        <v>1</v>
      </c>
      <c r="E695" t="str">
        <f>_xlfn.CONCAT(Cours_statut[[#This Row],[Code MEQ]],"-",Cours_statut[[#This Row],[Code d''option]],"-0",Cours_statut[[#This Row],[Version du cours]])</f>
        <v>152-485-93-10-01</v>
      </c>
      <c r="F695">
        <v>5</v>
      </c>
      <c r="G695">
        <v>1</v>
      </c>
      <c r="H695" s="2">
        <v>37104</v>
      </c>
      <c r="I695" t="s">
        <v>960</v>
      </c>
      <c r="J695">
        <v>3</v>
      </c>
      <c r="K695" t="e">
        <f>VLOOKUP(Cours_statut[[#This Row],[CodeCours]],Tableau1[[Code de Cours Complet]:[Évaluations]],5,0)</f>
        <v>#N/A</v>
      </c>
      <c r="L695" s="2">
        <v>41157</v>
      </c>
      <c r="M695" t="s">
        <v>961</v>
      </c>
      <c r="N695" t="s">
        <v>344</v>
      </c>
    </row>
    <row r="696" spans="1:16" hidden="1" x14ac:dyDescent="0.25">
      <c r="A696" t="s">
        <v>1148</v>
      </c>
      <c r="B696" t="s">
        <v>1150</v>
      </c>
      <c r="C696">
        <v>10</v>
      </c>
      <c r="D696">
        <v>1</v>
      </c>
      <c r="E696" t="str">
        <f>_xlfn.CONCAT(Cours_statut[[#This Row],[Code MEQ]],"-",Cours_statut[[#This Row],[Code d''option]],"-0",Cours_statut[[#This Row],[Version du cours]])</f>
        <v>152-595-93-10-01</v>
      </c>
      <c r="F696">
        <v>3</v>
      </c>
      <c r="G696">
        <v>1</v>
      </c>
      <c r="H696" s="2">
        <v>37070</v>
      </c>
      <c r="I696" t="s">
        <v>960</v>
      </c>
      <c r="J696">
        <v>3</v>
      </c>
      <c r="K696" t="e">
        <f>VLOOKUP(Cours_statut[[#This Row],[CodeCours]],Tableau1[[Code de Cours Complet]:[Évaluations]],5,0)</f>
        <v>#N/A</v>
      </c>
      <c r="L696" s="2">
        <v>41157</v>
      </c>
      <c r="M696" t="s">
        <v>961</v>
      </c>
      <c r="N696" t="s">
        <v>344</v>
      </c>
    </row>
    <row r="697" spans="1:16" hidden="1" x14ac:dyDescent="0.25">
      <c r="A697" t="s">
        <v>1151</v>
      </c>
      <c r="B697" t="s">
        <v>1153</v>
      </c>
      <c r="C697">
        <v>10</v>
      </c>
      <c r="D697">
        <v>1</v>
      </c>
      <c r="E697" t="str">
        <f>_xlfn.CONCAT(Cours_statut[[#This Row],[Code MEQ]],"-",Cours_statut[[#This Row],[Code d''option]],"-0",Cours_statut[[#This Row],[Version du cours]])</f>
        <v>152-605-93-10-01</v>
      </c>
      <c r="F697">
        <v>4</v>
      </c>
      <c r="G697">
        <v>1</v>
      </c>
      <c r="H697" s="2">
        <v>37105</v>
      </c>
      <c r="I697" t="s">
        <v>960</v>
      </c>
      <c r="J697">
        <v>3</v>
      </c>
      <c r="K697" t="e">
        <f>VLOOKUP(Cours_statut[[#This Row],[CodeCours]],Tableau1[[Code de Cours Complet]:[Évaluations]],5,0)</f>
        <v>#N/A</v>
      </c>
      <c r="L697" s="2">
        <v>41157</v>
      </c>
      <c r="M697" t="s">
        <v>961</v>
      </c>
      <c r="N697" t="s">
        <v>344</v>
      </c>
    </row>
    <row r="698" spans="1:16" hidden="1" x14ac:dyDescent="0.25">
      <c r="A698" t="s">
        <v>1188</v>
      </c>
      <c r="B698" t="s">
        <v>1190</v>
      </c>
      <c r="C698">
        <v>10</v>
      </c>
      <c r="D698">
        <v>1</v>
      </c>
      <c r="E698" t="str">
        <f>_xlfn.CONCAT(Cours_statut[[#This Row],[Code MEQ]],"-",Cours_statut[[#This Row],[Code d''option]],"-0",Cours_statut[[#This Row],[Version du cours]])</f>
        <v>201-009-50-10-01</v>
      </c>
      <c r="F698">
        <v>4</v>
      </c>
      <c r="G698">
        <v>1</v>
      </c>
      <c r="H698" s="2">
        <v>37070</v>
      </c>
      <c r="I698" t="s">
        <v>960</v>
      </c>
      <c r="J698">
        <v>3</v>
      </c>
      <c r="K698" t="e">
        <f>VLOOKUP(Cours_statut[[#This Row],[CodeCours]],Tableau1[[Code de Cours Complet]:[Évaluations]],5,0)</f>
        <v>#N/A</v>
      </c>
      <c r="L698" s="2">
        <v>41157</v>
      </c>
      <c r="M698" t="s">
        <v>961</v>
      </c>
      <c r="N698" t="s">
        <v>344</v>
      </c>
    </row>
    <row r="699" spans="1:16" hidden="1" x14ac:dyDescent="0.25">
      <c r="A699" t="s">
        <v>1631</v>
      </c>
      <c r="B699" t="s">
        <v>1635</v>
      </c>
      <c r="C699">
        <v>10</v>
      </c>
      <c r="D699">
        <v>2</v>
      </c>
      <c r="E699" t="str">
        <f>_xlfn.CONCAT(Cours_statut[[#This Row],[Code MEQ]],"-",Cours_statut[[#This Row],[Code d''option]],"-0",Cours_statut[[#This Row],[Version du cours]])</f>
        <v>330-910-91-10-02</v>
      </c>
      <c r="F699">
        <v>4</v>
      </c>
      <c r="G699">
        <v>1</v>
      </c>
      <c r="H699" s="2">
        <v>37071</v>
      </c>
      <c r="I699" t="s">
        <v>960</v>
      </c>
      <c r="J699">
        <v>3</v>
      </c>
      <c r="K699" t="e">
        <f>VLOOKUP(Cours_statut[[#This Row],[CodeCours]],Tableau1[[Code de Cours Complet]:[Évaluations]],5,0)</f>
        <v>#N/A</v>
      </c>
      <c r="L699" s="2">
        <v>41157</v>
      </c>
      <c r="M699" t="s">
        <v>961</v>
      </c>
      <c r="N699" t="s">
        <v>344</v>
      </c>
    </row>
    <row r="700" spans="1:16" hidden="1" x14ac:dyDescent="0.25">
      <c r="A700" t="s">
        <v>1660</v>
      </c>
      <c r="B700" t="s">
        <v>1664</v>
      </c>
      <c r="C700">
        <v>10</v>
      </c>
      <c r="D700">
        <v>2</v>
      </c>
      <c r="E700" t="str">
        <f>_xlfn.CONCAT(Cours_statut[[#This Row],[Code MEQ]],"-",Cours_statut[[#This Row],[Code d''option]],"-0",Cours_statut[[#This Row],[Version du cours]])</f>
        <v>340-101-84-10-02</v>
      </c>
      <c r="F700">
        <v>5</v>
      </c>
      <c r="G700">
        <v>1</v>
      </c>
      <c r="H700" s="2">
        <v>37081</v>
      </c>
      <c r="I700" t="s">
        <v>960</v>
      </c>
      <c r="J700">
        <v>3</v>
      </c>
      <c r="K700" t="e">
        <f>VLOOKUP(Cours_statut[[#This Row],[CodeCours]],Tableau1[[Code de Cours Complet]:[Évaluations]],5,0)</f>
        <v>#N/A</v>
      </c>
      <c r="L700" s="2">
        <v>41157</v>
      </c>
      <c r="M700" t="s">
        <v>961</v>
      </c>
      <c r="N700" t="s">
        <v>344</v>
      </c>
    </row>
    <row r="701" spans="1:16" x14ac:dyDescent="0.25">
      <c r="A701" t="s">
        <v>2066</v>
      </c>
      <c r="B701" t="s">
        <v>2069</v>
      </c>
      <c r="C701">
        <v>60</v>
      </c>
      <c r="D701">
        <v>2</v>
      </c>
      <c r="E701" t="str">
        <f>_xlfn.CONCAT(Cours_statut[[#This Row],[Code MEQ]],"-",Cours_statut[[#This Row],[Code d''option]],"-0",Cours_statut[[#This Row],[Version du cours]])</f>
        <v>387-103-FD-60-02</v>
      </c>
      <c r="F701">
        <v>4</v>
      </c>
      <c r="G701">
        <v>2</v>
      </c>
      <c r="H701" s="2">
        <v>44386</v>
      </c>
      <c r="I701" t="s">
        <v>974</v>
      </c>
      <c r="J701">
        <v>2</v>
      </c>
      <c r="K701" t="str">
        <f>VLOOKUP(Cours_statut[[#This Row],[CodeCours]],Tableau1[[Code de Cours Complet]:[Évaluations]],5,0)</f>
        <v>EFel2</v>
      </c>
      <c r="L701" s="2"/>
      <c r="M701" t="s">
        <v>344</v>
      </c>
      <c r="N701" t="str">
        <f>VLOOKUP(Cours_statut[[#This Row],[CodeCours]],Tableau13[CodeCours],1,0)</f>
        <v>387-103-FD-60-02</v>
      </c>
      <c r="O701" t="str">
        <f>VLOOKUP(Cours_statut[[#This Row],[CodeCours]],Message_tuteurs!$A$2:$A$86,1,0)</f>
        <v>387-103-FD-60-02</v>
      </c>
      <c r="P701" t="b">
        <f>Cours_statut[[#This Row],[Est_dansCours_operation_massive]]=Cours_statut[[#This Row],[Est_dans_Message_tuteurs]]</f>
        <v>1</v>
      </c>
    </row>
    <row r="702" spans="1:16" hidden="1" x14ac:dyDescent="0.25">
      <c r="A702" t="s">
        <v>1695</v>
      </c>
      <c r="B702" t="s">
        <v>1701</v>
      </c>
      <c r="C702">
        <v>10</v>
      </c>
      <c r="D702">
        <v>2</v>
      </c>
      <c r="E702" t="str">
        <f>_xlfn.CONCAT(Cours_statut[[#This Row],[Code MEQ]],"-",Cours_statut[[#This Row],[Code d''option]],"-0",Cours_statut[[#This Row],[Version du cours]])</f>
        <v>340-103-04-10-02</v>
      </c>
      <c r="F702">
        <v>4</v>
      </c>
      <c r="G702">
        <v>1</v>
      </c>
      <c r="H702" s="2">
        <v>37071</v>
      </c>
      <c r="I702" t="s">
        <v>960</v>
      </c>
      <c r="J702">
        <v>3</v>
      </c>
      <c r="K702" t="e">
        <f>VLOOKUP(Cours_statut[[#This Row],[CodeCours]],Tableau1[[Code de Cours Complet]:[Évaluations]],5,0)</f>
        <v>#N/A</v>
      </c>
      <c r="L702" s="2">
        <v>41157</v>
      </c>
      <c r="M702" t="s">
        <v>961</v>
      </c>
      <c r="N702" t="s">
        <v>344</v>
      </c>
    </row>
    <row r="703" spans="1:16" hidden="1" x14ac:dyDescent="0.25">
      <c r="A703" t="s">
        <v>1695</v>
      </c>
      <c r="B703" t="s">
        <v>1702</v>
      </c>
      <c r="C703">
        <v>14</v>
      </c>
      <c r="D703">
        <v>1</v>
      </c>
      <c r="E703" t="str">
        <f>_xlfn.CONCAT(Cours_statut[[#This Row],[Code MEQ]],"-",Cours_statut[[#This Row],[Code d''option]],"-0",Cours_statut[[#This Row],[Version du cours]])</f>
        <v>340-103-04-14-01</v>
      </c>
      <c r="F703">
        <v>4</v>
      </c>
      <c r="G703">
        <v>1</v>
      </c>
      <c r="H703" s="2">
        <v>39776</v>
      </c>
      <c r="I703" t="s">
        <v>960</v>
      </c>
      <c r="J703">
        <v>3</v>
      </c>
      <c r="K703" t="e">
        <f>VLOOKUP(Cours_statut[[#This Row],[CodeCours]],Tableau1[[Code de Cours Complet]:[Évaluations]],5,0)</f>
        <v>#N/A</v>
      </c>
      <c r="L703" s="2">
        <v>41157</v>
      </c>
      <c r="M703" t="s">
        <v>961</v>
      </c>
      <c r="N703" t="s">
        <v>344</v>
      </c>
    </row>
    <row r="704" spans="1:16" hidden="1" x14ac:dyDescent="0.25">
      <c r="A704" t="s">
        <v>1716</v>
      </c>
      <c r="B704" t="s">
        <v>1720</v>
      </c>
      <c r="C704">
        <v>10</v>
      </c>
      <c r="D704">
        <v>2</v>
      </c>
      <c r="E704" t="str">
        <f>_xlfn.CONCAT(Cours_statut[[#This Row],[Code MEQ]],"-",Cours_statut[[#This Row],[Code d''option]],"-0",Cours_statut[[#This Row],[Version du cours]])</f>
        <v>340-201-84-10-02</v>
      </c>
      <c r="F704">
        <v>5</v>
      </c>
      <c r="G704">
        <v>1</v>
      </c>
      <c r="H704" s="2">
        <v>37081</v>
      </c>
      <c r="I704" t="s">
        <v>960</v>
      </c>
      <c r="J704">
        <v>3</v>
      </c>
      <c r="K704" t="e">
        <f>VLOOKUP(Cours_statut[[#This Row],[CodeCours]],Tableau1[[Code de Cours Complet]:[Évaluations]],5,0)</f>
        <v>#N/A</v>
      </c>
      <c r="L704" s="2">
        <v>41157</v>
      </c>
      <c r="M704" t="s">
        <v>961</v>
      </c>
      <c r="N704" t="s">
        <v>344</v>
      </c>
    </row>
    <row r="705" spans="1:16" x14ac:dyDescent="0.25">
      <c r="A705" t="s">
        <v>2107</v>
      </c>
      <c r="B705" t="s">
        <v>2113</v>
      </c>
      <c r="C705">
        <v>80</v>
      </c>
      <c r="D705">
        <v>3</v>
      </c>
      <c r="E705" t="str">
        <f>_xlfn.CONCAT(Cours_statut[[#This Row],[Code MEQ]],"-",Cours_statut[[#This Row],[Code d''option]],"-0",Cours_statut[[#This Row],[Version du cours]])</f>
        <v>401-103-FD-80-03</v>
      </c>
      <c r="F705">
        <v>4</v>
      </c>
      <c r="G705">
        <v>2</v>
      </c>
      <c r="H705" s="2">
        <v>44386</v>
      </c>
      <c r="I705" t="s">
        <v>974</v>
      </c>
      <c r="J705">
        <v>2</v>
      </c>
      <c r="K705" t="str">
        <f>VLOOKUP(Cours_statut[[#This Row],[CodeCours]],Tableau1[[Code de Cours Complet]:[Évaluations]],5,0)</f>
        <v>EFel2</v>
      </c>
      <c r="L705" s="2"/>
      <c r="M705" t="s">
        <v>344</v>
      </c>
      <c r="N705" t="str">
        <f>VLOOKUP(Cours_statut[[#This Row],[CodeCours]],Tableau13[CodeCours],1,0)</f>
        <v>401-103-FD-80-03</v>
      </c>
      <c r="O705" t="str">
        <f>VLOOKUP(Cours_statut[[#This Row],[CodeCours]],Message_tuteurs!$A$2:$A$86,1,0)</f>
        <v>401-103-FD-80-03</v>
      </c>
      <c r="P705" t="b">
        <f>Cours_statut[[#This Row],[Est_dansCours_operation_massive]]=Cours_statut[[#This Row],[Est_dans_Message_tuteurs]]</f>
        <v>1</v>
      </c>
    </row>
    <row r="706" spans="1:16" x14ac:dyDescent="0.25">
      <c r="A706" t="s">
        <v>2241</v>
      </c>
      <c r="B706" t="s">
        <v>2245</v>
      </c>
      <c r="C706">
        <v>50</v>
      </c>
      <c r="D706">
        <v>4</v>
      </c>
      <c r="E706" t="str">
        <f>_xlfn.CONCAT(Cours_statut[[#This Row],[Code MEQ]],"-",Cours_statut[[#This Row],[Code d''option]],"-0",Cours_statut[[#This Row],[Version du cours]])</f>
        <v>410-124-FD-50-04</v>
      </c>
      <c r="F706">
        <v>4</v>
      </c>
      <c r="G706">
        <v>2</v>
      </c>
      <c r="H706" s="2">
        <v>44386</v>
      </c>
      <c r="I706" t="s">
        <v>974</v>
      </c>
      <c r="J706">
        <v>2</v>
      </c>
      <c r="K706" t="str">
        <f>VLOOKUP(Cours_statut[[#This Row],[CodeCours]],Tableau1[[Code de Cours Complet]:[Évaluations]],5,0)</f>
        <v>EFel3</v>
      </c>
      <c r="L706" s="2"/>
      <c r="M706" t="s">
        <v>344</v>
      </c>
      <c r="N706" t="str">
        <f>VLOOKUP(Cours_statut[[#This Row],[CodeCours]],Tableau13[CodeCours],1,0)</f>
        <v>410-124-FD-50-04</v>
      </c>
      <c r="O706" t="str">
        <f>VLOOKUP(Cours_statut[[#This Row],[CodeCours]],Message_tuteurs!$A$2:$A$86,1,0)</f>
        <v>410-124-FD-50-04</v>
      </c>
      <c r="P706" t="b">
        <f>Cours_statut[[#This Row],[Est_dansCours_operation_massive]]=Cours_statut[[#This Row],[Est_dans_Message_tuteurs]]</f>
        <v>1</v>
      </c>
    </row>
    <row r="707" spans="1:16" hidden="1" x14ac:dyDescent="0.25">
      <c r="A707" t="s">
        <v>1721</v>
      </c>
      <c r="B707" t="s">
        <v>1725</v>
      </c>
      <c r="C707">
        <v>10</v>
      </c>
      <c r="D707">
        <v>2</v>
      </c>
      <c r="E707" t="str">
        <f>_xlfn.CONCAT(Cours_statut[[#This Row],[Code MEQ]],"-",Cours_statut[[#This Row],[Code d''option]],"-0",Cours_statut[[#This Row],[Version du cours]])</f>
        <v>340-301-84-10-02</v>
      </c>
      <c r="F707">
        <v>5</v>
      </c>
      <c r="G707">
        <v>1</v>
      </c>
      <c r="H707" s="2">
        <v>37081</v>
      </c>
      <c r="I707" t="s">
        <v>960</v>
      </c>
      <c r="J707">
        <v>3</v>
      </c>
      <c r="K707" t="e">
        <f>VLOOKUP(Cours_statut[[#This Row],[CodeCours]],Tableau1[[Code de Cours Complet]:[Évaluations]],5,0)</f>
        <v>#N/A</v>
      </c>
      <c r="L707" s="2">
        <v>41157</v>
      </c>
      <c r="M707" t="s">
        <v>961</v>
      </c>
      <c r="N707" t="s">
        <v>344</v>
      </c>
    </row>
    <row r="708" spans="1:16" hidden="1" x14ac:dyDescent="0.25">
      <c r="A708" t="s">
        <v>1726</v>
      </c>
      <c r="B708" t="s">
        <v>1728</v>
      </c>
      <c r="C708">
        <v>10</v>
      </c>
      <c r="D708">
        <v>1</v>
      </c>
      <c r="E708" t="str">
        <f>_xlfn.CONCAT(Cours_statut[[#This Row],[Code MEQ]],"-",Cours_statut[[#This Row],[Code d''option]],"-0",Cours_statut[[#This Row],[Version du cours]])</f>
        <v>340-401-84-10-01</v>
      </c>
      <c r="F708">
        <v>5</v>
      </c>
      <c r="G708">
        <v>1</v>
      </c>
      <c r="H708" s="2">
        <v>37071</v>
      </c>
      <c r="I708" t="s">
        <v>960</v>
      </c>
      <c r="J708">
        <v>3</v>
      </c>
      <c r="K708" t="e">
        <f>VLOOKUP(Cours_statut[[#This Row],[CodeCours]],Tableau1[[Code de Cours Complet]:[Évaluations]],5,0)</f>
        <v>#N/A</v>
      </c>
      <c r="L708" s="2">
        <v>41157</v>
      </c>
      <c r="M708" t="s">
        <v>961</v>
      </c>
      <c r="N708" t="s">
        <v>344</v>
      </c>
    </row>
    <row r="709" spans="1:16" hidden="1" x14ac:dyDescent="0.25">
      <c r="A709" t="s">
        <v>2042</v>
      </c>
      <c r="B709" t="s">
        <v>2046</v>
      </c>
      <c r="C709">
        <v>10</v>
      </c>
      <c r="D709">
        <v>3</v>
      </c>
      <c r="E709" t="str">
        <f>_xlfn.CONCAT(Cours_statut[[#This Row],[Code MEQ]],"-",Cours_statut[[#This Row],[Code d''option]],"-0",Cours_statut[[#This Row],[Version du cours]])</f>
        <v>385-942-91-10-03</v>
      </c>
      <c r="F709">
        <v>4</v>
      </c>
      <c r="G709">
        <v>1</v>
      </c>
      <c r="H709" s="2">
        <v>39094</v>
      </c>
      <c r="I709" t="s">
        <v>960</v>
      </c>
      <c r="J709">
        <v>3</v>
      </c>
      <c r="K709" t="e">
        <f>VLOOKUP(Cours_statut[[#This Row],[CodeCours]],Tableau1[[Code de Cours Complet]:[Évaluations]],5,0)</f>
        <v>#N/A</v>
      </c>
      <c r="L709" s="2">
        <v>41157</v>
      </c>
      <c r="M709" t="s">
        <v>961</v>
      </c>
      <c r="N709" t="s">
        <v>344</v>
      </c>
    </row>
    <row r="710" spans="1:16" hidden="1" x14ac:dyDescent="0.25">
      <c r="A710" t="s">
        <v>2251</v>
      </c>
      <c r="B710" t="s">
        <v>2253</v>
      </c>
      <c r="C710">
        <v>10</v>
      </c>
      <c r="D710">
        <v>1</v>
      </c>
      <c r="E710" t="str">
        <f>_xlfn.CONCAT(Cours_statut[[#This Row],[Code MEQ]],"-",Cours_statut[[#This Row],[Code d''option]],"-0",Cours_statut[[#This Row],[Version du cours]])</f>
        <v>410-188-93-10-01</v>
      </c>
      <c r="F710">
        <v>4</v>
      </c>
      <c r="G710">
        <v>1</v>
      </c>
      <c r="H710" s="2">
        <v>37077</v>
      </c>
      <c r="I710" t="s">
        <v>960</v>
      </c>
      <c r="J710">
        <v>3</v>
      </c>
      <c r="K710" t="e">
        <f>VLOOKUP(Cours_statut[[#This Row],[CodeCours]],Tableau1[[Code de Cours Complet]:[Évaluations]],5,0)</f>
        <v>#N/A</v>
      </c>
      <c r="L710" s="2">
        <v>41157</v>
      </c>
      <c r="M710" t="s">
        <v>961</v>
      </c>
      <c r="N710" t="s">
        <v>344</v>
      </c>
    </row>
    <row r="711" spans="1:16" hidden="1" x14ac:dyDescent="0.25">
      <c r="A711" t="s">
        <v>2254</v>
      </c>
      <c r="B711" t="s">
        <v>2258</v>
      </c>
      <c r="C711">
        <v>10</v>
      </c>
      <c r="D711">
        <v>2</v>
      </c>
      <c r="E711" t="str">
        <f>_xlfn.CONCAT(Cours_statut[[#This Row],[Code MEQ]],"-",Cours_statut[[#This Row],[Code d''option]],"-0",Cours_statut[[#This Row],[Version du cours]])</f>
        <v>410-195-94-10-02</v>
      </c>
      <c r="F711">
        <v>4</v>
      </c>
      <c r="G711">
        <v>1</v>
      </c>
      <c r="H711" s="2">
        <v>37077</v>
      </c>
      <c r="I711" t="s">
        <v>960</v>
      </c>
      <c r="J711">
        <v>3</v>
      </c>
      <c r="K711" t="e">
        <f>VLOOKUP(Cours_statut[[#This Row],[CodeCours]],Tableau1[[Code de Cours Complet]:[Évaluations]],5,0)</f>
        <v>#N/A</v>
      </c>
      <c r="L711" s="2">
        <v>41157</v>
      </c>
      <c r="M711" t="s">
        <v>961</v>
      </c>
      <c r="N711" t="s">
        <v>344</v>
      </c>
    </row>
    <row r="712" spans="1:16" hidden="1" x14ac:dyDescent="0.25">
      <c r="A712" t="s">
        <v>2285</v>
      </c>
      <c r="B712" t="s">
        <v>2287</v>
      </c>
      <c r="C712">
        <v>10</v>
      </c>
      <c r="D712">
        <v>1</v>
      </c>
      <c r="E712" t="str">
        <f>_xlfn.CONCAT(Cours_statut[[#This Row],[Code MEQ]],"-",Cours_statut[[#This Row],[Code d''option]],"-0",Cours_statut[[#This Row],[Version du cours]])</f>
        <v>410-225-93-10-01</v>
      </c>
      <c r="F712">
        <v>4</v>
      </c>
      <c r="G712">
        <v>1</v>
      </c>
      <c r="H712" s="2">
        <v>37070</v>
      </c>
      <c r="I712" t="s">
        <v>960</v>
      </c>
      <c r="J712">
        <v>3</v>
      </c>
      <c r="K712" t="e">
        <f>VLOOKUP(Cours_statut[[#This Row],[CodeCours]],Tableau1[[Code de Cours Complet]:[Évaluations]],5,0)</f>
        <v>#N/A</v>
      </c>
      <c r="L712" s="2">
        <v>41157</v>
      </c>
      <c r="M712" t="s">
        <v>961</v>
      </c>
      <c r="N712" t="s">
        <v>344</v>
      </c>
    </row>
    <row r="713" spans="1:16" hidden="1" x14ac:dyDescent="0.25">
      <c r="A713" t="s">
        <v>2426</v>
      </c>
      <c r="B713" t="s">
        <v>2427</v>
      </c>
      <c r="C713">
        <v>0</v>
      </c>
      <c r="D713">
        <v>0</v>
      </c>
      <c r="E713" t="str">
        <f>_xlfn.CONCAT(Cours_statut[[#This Row],[Code MEQ]],"-",Cours_statut[[#This Row],[Code d''option]],"-0",Cours_statut[[#This Row],[Version du cours]])</f>
        <v>410-523-90-0-00</v>
      </c>
      <c r="F713">
        <v>5</v>
      </c>
      <c r="G713">
        <v>1</v>
      </c>
      <c r="H713" s="2">
        <v>34578</v>
      </c>
      <c r="I713" t="s">
        <v>960</v>
      </c>
      <c r="J713">
        <v>3</v>
      </c>
      <c r="K713" t="e">
        <f>VLOOKUP(Cours_statut[[#This Row],[CodeCours]],Tableau1[[Code de Cours Complet]:[Évaluations]],5,0)</f>
        <v>#N/A</v>
      </c>
      <c r="L713" s="2">
        <v>41157</v>
      </c>
      <c r="M713" t="s">
        <v>961</v>
      </c>
      <c r="N713" t="s">
        <v>344</v>
      </c>
    </row>
    <row r="714" spans="1:16" hidden="1" x14ac:dyDescent="0.25">
      <c r="A714" t="s">
        <v>2426</v>
      </c>
      <c r="B714" t="s">
        <v>2428</v>
      </c>
      <c r="C714">
        <v>0</v>
      </c>
      <c r="D714">
        <v>2</v>
      </c>
      <c r="E714" t="str">
        <f>_xlfn.CONCAT(Cours_statut[[#This Row],[Code MEQ]],"-",Cours_statut[[#This Row],[Code d''option]],"-0",Cours_statut[[#This Row],[Version du cours]])</f>
        <v>410-523-90-0-02</v>
      </c>
      <c r="F714">
        <v>4</v>
      </c>
      <c r="G714">
        <v>1</v>
      </c>
      <c r="H714" s="2">
        <v>36564</v>
      </c>
      <c r="I714" t="s">
        <v>960</v>
      </c>
      <c r="J714">
        <v>3</v>
      </c>
      <c r="K714" t="e">
        <f>VLOOKUP(Cours_statut[[#This Row],[CodeCours]],Tableau1[[Code de Cours Complet]:[Évaluations]],5,0)</f>
        <v>#N/A</v>
      </c>
      <c r="L714" s="2">
        <v>41157</v>
      </c>
      <c r="M714" t="s">
        <v>961</v>
      </c>
      <c r="N714" t="s">
        <v>344</v>
      </c>
    </row>
    <row r="715" spans="1:16" hidden="1" x14ac:dyDescent="0.25">
      <c r="A715" t="s">
        <v>2437</v>
      </c>
      <c r="B715" t="s">
        <v>2439</v>
      </c>
      <c r="C715">
        <v>10</v>
      </c>
      <c r="D715">
        <v>1</v>
      </c>
      <c r="E715" t="str">
        <f>_xlfn.CONCAT(Cours_statut[[#This Row],[Code MEQ]],"-",Cours_statut[[#This Row],[Code d''option]],"-0",Cours_statut[[#This Row],[Version du cours]])</f>
        <v>410-526-90-10-01</v>
      </c>
      <c r="F715">
        <v>5</v>
      </c>
      <c r="G715">
        <v>1</v>
      </c>
      <c r="H715" s="2">
        <v>37083</v>
      </c>
      <c r="I715" t="s">
        <v>960</v>
      </c>
      <c r="J715">
        <v>3</v>
      </c>
      <c r="K715" t="e">
        <f>VLOOKUP(Cours_statut[[#This Row],[CodeCours]],Tableau1[[Code de Cours Complet]:[Évaluations]],5,0)</f>
        <v>#N/A</v>
      </c>
      <c r="L715" s="2">
        <v>41157</v>
      </c>
      <c r="M715" t="s">
        <v>961</v>
      </c>
      <c r="N715" t="s">
        <v>344</v>
      </c>
    </row>
    <row r="716" spans="1:16" hidden="1" x14ac:dyDescent="0.25">
      <c r="A716" t="s">
        <v>2541</v>
      </c>
      <c r="B716" t="s">
        <v>2542</v>
      </c>
      <c r="C716">
        <v>0</v>
      </c>
      <c r="D716">
        <v>0</v>
      </c>
      <c r="E716" t="str">
        <f>_xlfn.CONCAT(Cours_statut[[#This Row],[Code MEQ]],"-",Cours_statut[[#This Row],[Code d''option]],"-0",Cours_statut[[#This Row],[Version du cours]])</f>
        <v>410-681-90-0-00</v>
      </c>
      <c r="F716">
        <v>3</v>
      </c>
      <c r="G716">
        <v>1</v>
      </c>
      <c r="H716" s="2">
        <v>36788</v>
      </c>
      <c r="I716" t="s">
        <v>960</v>
      </c>
      <c r="J716">
        <v>3</v>
      </c>
      <c r="K716" t="e">
        <f>VLOOKUP(Cours_statut[[#This Row],[CodeCours]],Tableau1[[Code de Cours Complet]:[Évaluations]],5,0)</f>
        <v>#N/A</v>
      </c>
      <c r="L716" s="2">
        <v>41157</v>
      </c>
      <c r="M716" t="s">
        <v>961</v>
      </c>
      <c r="N716" t="s">
        <v>344</v>
      </c>
    </row>
    <row r="717" spans="1:16" hidden="1" x14ac:dyDescent="0.25">
      <c r="A717" t="s">
        <v>2563</v>
      </c>
      <c r="B717" t="s">
        <v>2566</v>
      </c>
      <c r="C717">
        <v>10</v>
      </c>
      <c r="D717">
        <v>1</v>
      </c>
      <c r="E717" t="str">
        <f>_xlfn.CONCAT(Cours_statut[[#This Row],[Code MEQ]],"-",Cours_statut[[#This Row],[Code d''option]],"-0",Cours_statut[[#This Row],[Version du cours]])</f>
        <v>410-822-91-10-01</v>
      </c>
      <c r="F717">
        <v>5</v>
      </c>
      <c r="G717">
        <v>1</v>
      </c>
      <c r="H717" s="2">
        <v>37128</v>
      </c>
      <c r="I717" t="s">
        <v>960</v>
      </c>
      <c r="J717">
        <v>3</v>
      </c>
      <c r="K717" t="e">
        <f>VLOOKUP(Cours_statut[[#This Row],[CodeCours]],Tableau1[[Code de Cours Complet]:[Évaluations]],5,0)</f>
        <v>#N/A</v>
      </c>
      <c r="L717" s="2">
        <v>41157</v>
      </c>
      <c r="M717" t="s">
        <v>961</v>
      </c>
      <c r="N717" t="s">
        <v>344</v>
      </c>
    </row>
    <row r="718" spans="1:16" hidden="1" x14ac:dyDescent="0.25">
      <c r="A718" t="s">
        <v>2589</v>
      </c>
      <c r="B718" t="s">
        <v>2591</v>
      </c>
      <c r="C718">
        <v>10</v>
      </c>
      <c r="D718">
        <v>1</v>
      </c>
      <c r="E718" t="str">
        <f>_xlfn.CONCAT(Cours_statut[[#This Row],[Code MEQ]],"-",Cours_statut[[#This Row],[Code d''option]],"-0",Cours_statut[[#This Row],[Version du cours]])</f>
        <v>410-829-91-10-01</v>
      </c>
      <c r="F718">
        <v>2</v>
      </c>
      <c r="G718">
        <v>1</v>
      </c>
      <c r="H718" s="2">
        <v>37089</v>
      </c>
      <c r="I718" t="s">
        <v>960</v>
      </c>
      <c r="J718">
        <v>3</v>
      </c>
      <c r="K718" t="e">
        <f>VLOOKUP(Cours_statut[[#This Row],[CodeCours]],Tableau1[[Code de Cours Complet]:[Évaluations]],5,0)</f>
        <v>#N/A</v>
      </c>
      <c r="L718" s="2">
        <v>41157</v>
      </c>
      <c r="M718" t="s">
        <v>961</v>
      </c>
      <c r="N718" t="s">
        <v>344</v>
      </c>
    </row>
    <row r="719" spans="1:16" hidden="1" x14ac:dyDescent="0.25">
      <c r="A719" t="s">
        <v>2604</v>
      </c>
      <c r="B719" t="s">
        <v>2606</v>
      </c>
      <c r="C719">
        <v>10</v>
      </c>
      <c r="D719">
        <v>1</v>
      </c>
      <c r="E719" t="str">
        <f>_xlfn.CONCAT(Cours_statut[[#This Row],[Code MEQ]],"-",Cours_statut[[#This Row],[Code d''option]],"-0",Cours_statut[[#This Row],[Version du cours]])</f>
        <v>410-834-91-10-01</v>
      </c>
      <c r="F719">
        <v>2</v>
      </c>
      <c r="G719">
        <v>1</v>
      </c>
      <c r="H719" s="2">
        <v>37239</v>
      </c>
      <c r="I719" t="s">
        <v>960</v>
      </c>
      <c r="J719">
        <v>3</v>
      </c>
      <c r="K719" t="e">
        <f>VLOOKUP(Cours_statut[[#This Row],[CodeCours]],Tableau1[[Code de Cours Complet]:[Évaluations]],5,0)</f>
        <v>#N/A</v>
      </c>
      <c r="L719" s="2">
        <v>41157</v>
      </c>
      <c r="M719" t="s">
        <v>961</v>
      </c>
      <c r="N719" t="s">
        <v>344</v>
      </c>
    </row>
    <row r="720" spans="1:16" hidden="1" x14ac:dyDescent="0.25">
      <c r="A720" t="s">
        <v>1020</v>
      </c>
      <c r="B720" t="s">
        <v>1030</v>
      </c>
      <c r="C720">
        <v>80</v>
      </c>
      <c r="D720">
        <v>5</v>
      </c>
      <c r="E720" t="str">
        <f>_xlfn.CONCAT(Cours_statut[[#This Row],[Code MEQ]],"-",Cours_statut[[#This Row],[Code d''option]],"-0",Cours_statut[[#This Row],[Version du cours]])</f>
        <v>109-103-02-80-05</v>
      </c>
      <c r="F720">
        <v>3</v>
      </c>
      <c r="G720">
        <v>1</v>
      </c>
      <c r="H720" s="2">
        <v>40758</v>
      </c>
      <c r="I720" t="s">
        <v>960</v>
      </c>
      <c r="J720">
        <v>3</v>
      </c>
      <c r="K720" t="e">
        <f>VLOOKUP(Cours_statut[[#This Row],[CodeCours]],Tableau1[[Code de Cours Complet]:[Évaluations]],5,0)</f>
        <v>#N/A</v>
      </c>
      <c r="L720" s="2">
        <v>41144</v>
      </c>
      <c r="M720" t="s">
        <v>961</v>
      </c>
      <c r="N720" t="s">
        <v>344</v>
      </c>
    </row>
    <row r="721" spans="1:16" hidden="1" x14ac:dyDescent="0.25">
      <c r="A721" t="s">
        <v>1331</v>
      </c>
      <c r="B721" t="s">
        <v>1337</v>
      </c>
      <c r="C721">
        <v>10</v>
      </c>
      <c r="D721">
        <v>2</v>
      </c>
      <c r="E721" t="str">
        <f>_xlfn.CONCAT(Cours_statut[[#This Row],[Code MEQ]],"-",Cours_statut[[#This Row],[Code d''option]],"-0",Cours_statut[[#This Row],[Version du cours]])</f>
        <v>201-NYA-05-10-02</v>
      </c>
      <c r="F721">
        <v>4</v>
      </c>
      <c r="G721">
        <v>1</v>
      </c>
      <c r="H721" s="2">
        <v>37071</v>
      </c>
      <c r="I721" t="s">
        <v>960</v>
      </c>
      <c r="J721">
        <v>3</v>
      </c>
      <c r="K721" t="e">
        <f>VLOOKUP(Cours_statut[[#This Row],[CodeCours]],Tableau1[[Code de Cours Complet]:[Évaluations]],5,0)</f>
        <v>#N/A</v>
      </c>
      <c r="L721" s="2">
        <v>41144</v>
      </c>
      <c r="M721" t="s">
        <v>961</v>
      </c>
      <c r="N721" t="s">
        <v>344</v>
      </c>
    </row>
    <row r="722" spans="1:16" hidden="1" x14ac:dyDescent="0.25">
      <c r="A722" t="s">
        <v>1540</v>
      </c>
      <c r="B722" t="s">
        <v>1544</v>
      </c>
      <c r="C722">
        <v>10</v>
      </c>
      <c r="D722">
        <v>2</v>
      </c>
      <c r="E722" t="str">
        <f>_xlfn.CONCAT(Cours_statut[[#This Row],[Code MEQ]],"-",Cours_statut[[#This Row],[Code d''option]],"-0",Cours_statut[[#This Row],[Version du cours]])</f>
        <v>320-215-92-10-02</v>
      </c>
      <c r="F722">
        <v>4</v>
      </c>
      <c r="G722">
        <v>1</v>
      </c>
      <c r="H722" s="2">
        <v>37071</v>
      </c>
      <c r="I722" t="s">
        <v>960</v>
      </c>
      <c r="J722">
        <v>3</v>
      </c>
      <c r="K722" t="e">
        <f>VLOOKUP(Cours_statut[[#This Row],[CodeCours]],Tableau1[[Code de Cours Complet]:[Évaluations]],5,0)</f>
        <v>#N/A</v>
      </c>
      <c r="L722" s="2">
        <v>41144</v>
      </c>
      <c r="M722" t="s">
        <v>961</v>
      </c>
      <c r="N722" t="s">
        <v>344</v>
      </c>
    </row>
    <row r="723" spans="1:16" hidden="1" x14ac:dyDescent="0.25">
      <c r="A723" t="s">
        <v>1655</v>
      </c>
      <c r="B723" t="s">
        <v>1659</v>
      </c>
      <c r="C723">
        <v>10</v>
      </c>
      <c r="D723">
        <v>2</v>
      </c>
      <c r="E723" t="str">
        <f>_xlfn.CONCAT(Cours_statut[[#This Row],[Code MEQ]],"-",Cours_statut[[#This Row],[Code d''option]],"-0",Cours_statut[[#This Row],[Version du cours]])</f>
        <v>330-972-91-10-02</v>
      </c>
      <c r="F723">
        <v>4</v>
      </c>
      <c r="G723">
        <v>1</v>
      </c>
      <c r="H723" s="2">
        <v>37078</v>
      </c>
      <c r="I723" t="s">
        <v>960</v>
      </c>
      <c r="J723">
        <v>3</v>
      </c>
      <c r="K723" t="e">
        <f>VLOOKUP(Cours_statut[[#This Row],[CodeCours]],Tableau1[[Code de Cours Complet]:[Évaluations]],5,0)</f>
        <v>#N/A</v>
      </c>
      <c r="L723" s="2">
        <v>41144</v>
      </c>
      <c r="M723" t="s">
        <v>961</v>
      </c>
      <c r="N723" t="s">
        <v>344</v>
      </c>
    </row>
    <row r="724" spans="1:16" hidden="1" x14ac:dyDescent="0.25">
      <c r="A724" t="s">
        <v>1754</v>
      </c>
      <c r="B724" t="s">
        <v>1761</v>
      </c>
      <c r="C724">
        <v>10</v>
      </c>
      <c r="D724">
        <v>3</v>
      </c>
      <c r="E724" t="str">
        <f>_xlfn.CONCAT(Cours_statut[[#This Row],[Code MEQ]],"-",Cours_statut[[#This Row],[Code d''option]],"-0",Cours_statut[[#This Row],[Version du cours]])</f>
        <v>340-FPF-03-10-03</v>
      </c>
      <c r="F724">
        <v>4</v>
      </c>
      <c r="G724">
        <v>1</v>
      </c>
      <c r="H724" s="2">
        <v>39498</v>
      </c>
      <c r="I724" t="s">
        <v>960</v>
      </c>
      <c r="J724">
        <v>3</v>
      </c>
      <c r="K724" t="e">
        <f>VLOOKUP(Cours_statut[[#This Row],[CodeCours]],Tableau1[[Code de Cours Complet]:[Évaluations]],5,0)</f>
        <v>#N/A</v>
      </c>
      <c r="L724" s="2">
        <v>41144</v>
      </c>
      <c r="M724" t="s">
        <v>961</v>
      </c>
      <c r="N724" t="s">
        <v>344</v>
      </c>
    </row>
    <row r="725" spans="1:16" hidden="1" x14ac:dyDescent="0.25">
      <c r="A725" t="s">
        <v>1769</v>
      </c>
      <c r="B725" t="s">
        <v>1776</v>
      </c>
      <c r="C725">
        <v>10</v>
      </c>
      <c r="D725">
        <v>3</v>
      </c>
      <c r="E725" t="str">
        <f>_xlfn.CONCAT(Cours_statut[[#This Row],[Code MEQ]],"-",Cours_statut[[#This Row],[Code d''option]],"-0",Cours_statut[[#This Row],[Version du cours]])</f>
        <v>340-FPG-03-10-03</v>
      </c>
      <c r="F725">
        <v>4</v>
      </c>
      <c r="G725">
        <v>1</v>
      </c>
      <c r="H725" s="2">
        <v>39498</v>
      </c>
      <c r="I725" t="s">
        <v>960</v>
      </c>
      <c r="J725">
        <v>3</v>
      </c>
      <c r="K725" t="e">
        <f>VLOOKUP(Cours_statut[[#This Row],[CodeCours]],Tableau1[[Code de Cours Complet]:[Évaluations]],5,0)</f>
        <v>#N/A</v>
      </c>
      <c r="L725" s="2">
        <v>41144</v>
      </c>
      <c r="M725" t="s">
        <v>961</v>
      </c>
      <c r="N725" t="s">
        <v>344</v>
      </c>
    </row>
    <row r="726" spans="1:16" hidden="1" x14ac:dyDescent="0.25">
      <c r="A726" t="s">
        <v>1794</v>
      </c>
      <c r="B726" t="s">
        <v>1799</v>
      </c>
      <c r="C726">
        <v>10</v>
      </c>
      <c r="D726">
        <v>3</v>
      </c>
      <c r="E726" t="str">
        <f>_xlfn.CONCAT(Cours_statut[[#This Row],[Code MEQ]],"-",Cours_statut[[#This Row],[Code d''option]],"-0",Cours_statut[[#This Row],[Version du cours]])</f>
        <v>340-FPJ-03-10-03</v>
      </c>
      <c r="F726">
        <v>4</v>
      </c>
      <c r="G726">
        <v>1</v>
      </c>
      <c r="H726" s="2">
        <v>39356</v>
      </c>
      <c r="I726" t="s">
        <v>960</v>
      </c>
      <c r="J726">
        <v>3</v>
      </c>
      <c r="K726" t="e">
        <f>VLOOKUP(Cours_statut[[#This Row],[CodeCours]],Tableau1[[Code de Cours Complet]:[Évaluations]],5,0)</f>
        <v>#N/A</v>
      </c>
      <c r="L726" s="2">
        <v>41144</v>
      </c>
      <c r="M726" t="s">
        <v>961</v>
      </c>
      <c r="N726" t="s">
        <v>344</v>
      </c>
    </row>
    <row r="727" spans="1:16" hidden="1" x14ac:dyDescent="0.25">
      <c r="A727" t="s">
        <v>2293</v>
      </c>
      <c r="B727" t="s">
        <v>2295</v>
      </c>
      <c r="C727">
        <v>10</v>
      </c>
      <c r="D727">
        <v>1</v>
      </c>
      <c r="E727" t="str">
        <f>_xlfn.CONCAT(Cours_statut[[#This Row],[Code MEQ]],"-",Cours_statut[[#This Row],[Code d''option]],"-0",Cours_statut[[#This Row],[Version du cours]])</f>
        <v>410-235-93-10-01</v>
      </c>
      <c r="F727">
        <v>4</v>
      </c>
      <c r="G727">
        <v>1</v>
      </c>
      <c r="H727" s="2">
        <v>37098</v>
      </c>
      <c r="I727" t="s">
        <v>960</v>
      </c>
      <c r="J727">
        <v>3</v>
      </c>
      <c r="K727" t="e">
        <f>VLOOKUP(Cours_statut[[#This Row],[CodeCours]],Tableau1[[Code de Cours Complet]:[Évaluations]],5,0)</f>
        <v>#N/A</v>
      </c>
      <c r="L727" s="2">
        <v>41144</v>
      </c>
      <c r="M727" t="s">
        <v>961</v>
      </c>
      <c r="N727" t="s">
        <v>344</v>
      </c>
    </row>
    <row r="728" spans="1:16" hidden="1" x14ac:dyDescent="0.25">
      <c r="A728" t="s">
        <v>2297</v>
      </c>
      <c r="B728" t="s">
        <v>2300</v>
      </c>
      <c r="C728">
        <v>10</v>
      </c>
      <c r="D728">
        <v>2</v>
      </c>
      <c r="E728" t="str">
        <f>_xlfn.CONCAT(Cours_statut[[#This Row],[Code MEQ]],"-",Cours_statut[[#This Row],[Code d''option]],"-0",Cours_statut[[#This Row],[Version du cours]])</f>
        <v>410-245-93-10-02</v>
      </c>
      <c r="F728">
        <v>4</v>
      </c>
      <c r="G728">
        <v>1</v>
      </c>
      <c r="H728" s="2">
        <v>38940</v>
      </c>
      <c r="I728" t="s">
        <v>960</v>
      </c>
      <c r="J728">
        <v>3</v>
      </c>
      <c r="K728" t="e">
        <f>VLOOKUP(Cours_statut[[#This Row],[CodeCours]],Tableau1[[Code de Cours Complet]:[Évaluations]],5,0)</f>
        <v>#N/A</v>
      </c>
      <c r="L728" s="2">
        <v>41144</v>
      </c>
      <c r="M728" t="s">
        <v>961</v>
      </c>
      <c r="N728" t="s">
        <v>344</v>
      </c>
    </row>
    <row r="729" spans="1:16" x14ac:dyDescent="0.25">
      <c r="A729" t="s">
        <v>2482</v>
      </c>
      <c r="B729" t="s">
        <v>2484</v>
      </c>
      <c r="C729">
        <v>60</v>
      </c>
      <c r="D729">
        <v>2</v>
      </c>
      <c r="E729" t="str">
        <f>_xlfn.CONCAT(Cours_statut[[#This Row],[Code MEQ]],"-",Cours_statut[[#This Row],[Code d''option]],"-0",Cours_statut[[#This Row],[Version du cours]])</f>
        <v>410-564-FD-60-02</v>
      </c>
      <c r="F729">
        <v>4</v>
      </c>
      <c r="G729">
        <v>2</v>
      </c>
      <c r="H729" s="2">
        <v>44386</v>
      </c>
      <c r="I729" t="s">
        <v>974</v>
      </c>
      <c r="J729">
        <v>2</v>
      </c>
      <c r="K729" t="str">
        <f>VLOOKUP(Cours_statut[[#This Row],[CodeCours]],Tableau1[[Code de Cours Complet]:[Évaluations]],5,0)</f>
        <v>EFel3</v>
      </c>
      <c r="L729" s="2"/>
      <c r="M729" t="s">
        <v>344</v>
      </c>
      <c r="N729" t="str">
        <f>VLOOKUP(Cours_statut[[#This Row],[CodeCours]],Tableau13[CodeCours],1,0)</f>
        <v>410-564-FD-60-02</v>
      </c>
      <c r="O729" t="str">
        <f>VLOOKUP(Cours_statut[[#This Row],[CodeCours]],Message_tuteurs!$A$2:$A$86,1,0)</f>
        <v>410-564-FD-60-02</v>
      </c>
      <c r="P729" t="b">
        <f>Cours_statut[[#This Row],[Est_dansCours_operation_massive]]=Cours_statut[[#This Row],[Est_dans_Message_tuteurs]]</f>
        <v>1</v>
      </c>
    </row>
    <row r="730" spans="1:16" hidden="1" x14ac:dyDescent="0.25">
      <c r="A730" t="s">
        <v>2304</v>
      </c>
      <c r="B730" t="s">
        <v>2306</v>
      </c>
      <c r="C730">
        <v>10</v>
      </c>
      <c r="D730">
        <v>1</v>
      </c>
      <c r="E730" t="str">
        <f>_xlfn.CONCAT(Cours_statut[[#This Row],[Code MEQ]],"-",Cours_statut[[#This Row],[Code d''option]],"-0",Cours_statut[[#This Row],[Version du cours]])</f>
        <v>410-265-93-10-01</v>
      </c>
      <c r="F730">
        <v>3</v>
      </c>
      <c r="G730">
        <v>1</v>
      </c>
      <c r="H730" s="2">
        <v>37104</v>
      </c>
      <c r="I730" t="s">
        <v>960</v>
      </c>
      <c r="J730">
        <v>3</v>
      </c>
      <c r="K730" t="e">
        <f>VLOOKUP(Cours_statut[[#This Row],[CodeCours]],Tableau1[[Code de Cours Complet]:[Évaluations]],5,0)</f>
        <v>#N/A</v>
      </c>
      <c r="L730" s="2">
        <v>41144</v>
      </c>
      <c r="M730" t="s">
        <v>961</v>
      </c>
      <c r="N730" t="s">
        <v>344</v>
      </c>
    </row>
    <row r="731" spans="1:16" hidden="1" x14ac:dyDescent="0.25">
      <c r="A731" t="s">
        <v>2307</v>
      </c>
      <c r="B731" t="s">
        <v>2309</v>
      </c>
      <c r="C731">
        <v>10</v>
      </c>
      <c r="D731">
        <v>1</v>
      </c>
      <c r="E731" t="str">
        <f>_xlfn.CONCAT(Cours_statut[[#This Row],[Code MEQ]],"-",Cours_statut[[#This Row],[Code d''option]],"-0",Cours_statut[[#This Row],[Version du cours]])</f>
        <v>410-275-93-10-01</v>
      </c>
      <c r="F731">
        <v>4</v>
      </c>
      <c r="G731">
        <v>1</v>
      </c>
      <c r="H731" s="2">
        <v>37104</v>
      </c>
      <c r="I731" t="s">
        <v>960</v>
      </c>
      <c r="J731">
        <v>3</v>
      </c>
      <c r="K731" t="e">
        <f>VLOOKUP(Cours_statut[[#This Row],[CodeCours]],Tableau1[[Code de Cours Complet]:[Évaluations]],5,0)</f>
        <v>#N/A</v>
      </c>
      <c r="L731" s="2">
        <v>41144</v>
      </c>
      <c r="M731" t="s">
        <v>961</v>
      </c>
      <c r="N731" t="s">
        <v>344</v>
      </c>
    </row>
    <row r="732" spans="1:16" hidden="1" x14ac:dyDescent="0.25">
      <c r="A732" t="s">
        <v>2344</v>
      </c>
      <c r="B732" t="s">
        <v>2346</v>
      </c>
      <c r="C732">
        <v>10</v>
      </c>
      <c r="D732">
        <v>1</v>
      </c>
      <c r="E732" t="str">
        <f>_xlfn.CONCAT(Cours_statut[[#This Row],[Code MEQ]],"-",Cours_statut[[#This Row],[Code d''option]],"-0",Cours_statut[[#This Row],[Version du cours]])</f>
        <v>410-325-93-10-01</v>
      </c>
      <c r="F732">
        <v>3</v>
      </c>
      <c r="G732">
        <v>1</v>
      </c>
      <c r="H732" s="2">
        <v>37098</v>
      </c>
      <c r="I732" t="s">
        <v>960</v>
      </c>
      <c r="J732">
        <v>3</v>
      </c>
      <c r="K732" t="e">
        <f>VLOOKUP(Cours_statut[[#This Row],[CodeCours]],Tableau1[[Code de Cours Complet]:[Évaluations]],5,0)</f>
        <v>#N/A</v>
      </c>
      <c r="L732" s="2">
        <v>41144</v>
      </c>
      <c r="M732" t="s">
        <v>961</v>
      </c>
      <c r="N732" t="s">
        <v>344</v>
      </c>
    </row>
    <row r="733" spans="1:16" hidden="1" x14ac:dyDescent="0.25">
      <c r="A733" t="s">
        <v>2370</v>
      </c>
      <c r="B733" t="s">
        <v>2374</v>
      </c>
      <c r="C733">
        <v>10</v>
      </c>
      <c r="D733">
        <v>2</v>
      </c>
      <c r="E733" t="str">
        <f>_xlfn.CONCAT(Cours_statut[[#This Row],[Code MEQ]],"-",Cours_statut[[#This Row],[Code d''option]],"-0",Cours_statut[[#This Row],[Version du cours]])</f>
        <v>410-415-90-10-02</v>
      </c>
      <c r="F733">
        <v>4</v>
      </c>
      <c r="G733">
        <v>1</v>
      </c>
      <c r="H733" s="2">
        <v>37070</v>
      </c>
      <c r="I733" t="s">
        <v>960</v>
      </c>
      <c r="J733">
        <v>3</v>
      </c>
      <c r="K733" t="e">
        <f>VLOOKUP(Cours_statut[[#This Row],[CodeCours]],Tableau1[[Code de Cours Complet]:[Évaluations]],5,0)</f>
        <v>#N/A</v>
      </c>
      <c r="L733" s="2">
        <v>41144</v>
      </c>
      <c r="M733" t="s">
        <v>961</v>
      </c>
      <c r="N733" t="s">
        <v>344</v>
      </c>
    </row>
    <row r="734" spans="1:16" hidden="1" x14ac:dyDescent="0.25">
      <c r="A734" t="s">
        <v>2571</v>
      </c>
      <c r="B734" t="s">
        <v>2573</v>
      </c>
      <c r="C734">
        <v>10</v>
      </c>
      <c r="D734">
        <v>1</v>
      </c>
      <c r="E734" t="str">
        <f>_xlfn.CONCAT(Cours_statut[[#This Row],[Code MEQ]],"-",Cours_statut[[#This Row],[Code d''option]],"-0",Cours_statut[[#This Row],[Version du cours]])</f>
        <v>410-823-91-10-01</v>
      </c>
      <c r="F734">
        <v>3</v>
      </c>
      <c r="G734">
        <v>1</v>
      </c>
      <c r="H734" s="2">
        <v>37134</v>
      </c>
      <c r="I734" t="s">
        <v>960</v>
      </c>
      <c r="J734">
        <v>3</v>
      </c>
      <c r="K734" t="e">
        <f>VLOOKUP(Cours_statut[[#This Row],[CodeCours]],Tableau1[[Code de Cours Complet]:[Évaluations]],5,0)</f>
        <v>#N/A</v>
      </c>
      <c r="L734" s="2">
        <v>41144</v>
      </c>
      <c r="M734" t="s">
        <v>961</v>
      </c>
      <c r="N734" t="s">
        <v>344</v>
      </c>
    </row>
    <row r="735" spans="1:16" hidden="1" x14ac:dyDescent="0.25">
      <c r="A735" t="s">
        <v>2574</v>
      </c>
      <c r="B735" t="s">
        <v>2576</v>
      </c>
      <c r="C735">
        <v>10</v>
      </c>
      <c r="D735">
        <v>1</v>
      </c>
      <c r="E735" t="str">
        <f>_xlfn.CONCAT(Cours_statut[[#This Row],[Code MEQ]],"-",Cours_statut[[#This Row],[Code d''option]],"-0",Cours_statut[[#This Row],[Version du cours]])</f>
        <v>410-824-91-10-01</v>
      </c>
      <c r="F735">
        <v>3</v>
      </c>
      <c r="G735">
        <v>1</v>
      </c>
      <c r="H735" s="2">
        <v>37139</v>
      </c>
      <c r="I735" t="s">
        <v>960</v>
      </c>
      <c r="J735">
        <v>3</v>
      </c>
      <c r="K735" t="e">
        <f>VLOOKUP(Cours_statut[[#This Row],[CodeCours]],Tableau1[[Code de Cours Complet]:[Évaluations]],5,0)</f>
        <v>#N/A</v>
      </c>
      <c r="L735" s="2">
        <v>41144</v>
      </c>
      <c r="M735" t="s">
        <v>961</v>
      </c>
      <c r="N735" t="s">
        <v>344</v>
      </c>
    </row>
    <row r="736" spans="1:16" hidden="1" x14ac:dyDescent="0.25">
      <c r="A736" t="s">
        <v>2577</v>
      </c>
      <c r="B736" t="s">
        <v>2579</v>
      </c>
      <c r="C736">
        <v>10</v>
      </c>
      <c r="D736">
        <v>1</v>
      </c>
      <c r="E736" t="str">
        <f>_xlfn.CONCAT(Cours_statut[[#This Row],[Code MEQ]],"-",Cours_statut[[#This Row],[Code d''option]],"-0",Cours_statut[[#This Row],[Version du cours]])</f>
        <v>410-825-91-10-01</v>
      </c>
      <c r="F736">
        <v>4</v>
      </c>
      <c r="G736">
        <v>1</v>
      </c>
      <c r="H736" s="2">
        <v>37117</v>
      </c>
      <c r="I736" t="s">
        <v>960</v>
      </c>
      <c r="J736">
        <v>3</v>
      </c>
      <c r="K736" t="e">
        <f>VLOOKUP(Cours_statut[[#This Row],[CodeCours]],Tableau1[[Code de Cours Complet]:[Évaluations]],5,0)</f>
        <v>#N/A</v>
      </c>
      <c r="L736" s="2">
        <v>41144</v>
      </c>
      <c r="M736" t="s">
        <v>961</v>
      </c>
      <c r="N736" t="s">
        <v>344</v>
      </c>
    </row>
    <row r="737" spans="1:16" hidden="1" x14ac:dyDescent="0.25">
      <c r="A737" t="s">
        <v>2580</v>
      </c>
      <c r="B737" t="s">
        <v>2582</v>
      </c>
      <c r="C737">
        <v>10</v>
      </c>
      <c r="D737">
        <v>1</v>
      </c>
      <c r="E737" t="str">
        <f>_xlfn.CONCAT(Cours_statut[[#This Row],[Code MEQ]],"-",Cours_statut[[#This Row],[Code d''option]],"-0",Cours_statut[[#This Row],[Version du cours]])</f>
        <v>410-826-91-10-01</v>
      </c>
      <c r="F737">
        <v>2</v>
      </c>
      <c r="G737">
        <v>1</v>
      </c>
      <c r="H737" s="2">
        <v>37146</v>
      </c>
      <c r="I737" t="s">
        <v>960</v>
      </c>
      <c r="J737">
        <v>3</v>
      </c>
      <c r="K737" t="e">
        <f>VLOOKUP(Cours_statut[[#This Row],[CodeCours]],Tableau1[[Code de Cours Complet]:[Évaluations]],5,0)</f>
        <v>#N/A</v>
      </c>
      <c r="L737" s="2">
        <v>41144</v>
      </c>
      <c r="M737" t="s">
        <v>961</v>
      </c>
      <c r="N737" t="s">
        <v>344</v>
      </c>
    </row>
    <row r="738" spans="1:16" hidden="1" x14ac:dyDescent="0.25">
      <c r="A738" t="s">
        <v>2583</v>
      </c>
      <c r="B738" t="s">
        <v>2585</v>
      </c>
      <c r="C738">
        <v>10</v>
      </c>
      <c r="D738">
        <v>1</v>
      </c>
      <c r="E738" t="str">
        <f>_xlfn.CONCAT(Cours_statut[[#This Row],[Code MEQ]],"-",Cours_statut[[#This Row],[Code d''option]],"-0",Cours_statut[[#This Row],[Version du cours]])</f>
        <v>410-827-91-10-01</v>
      </c>
      <c r="F738">
        <v>2</v>
      </c>
      <c r="G738">
        <v>1</v>
      </c>
      <c r="H738" s="2">
        <v>37099</v>
      </c>
      <c r="I738" t="s">
        <v>960</v>
      </c>
      <c r="J738">
        <v>3</v>
      </c>
      <c r="K738" t="e">
        <f>VLOOKUP(Cours_statut[[#This Row],[CodeCours]],Tableau1[[Code de Cours Complet]:[Évaluations]],5,0)</f>
        <v>#N/A</v>
      </c>
      <c r="L738" s="2">
        <v>41144</v>
      </c>
      <c r="M738" t="s">
        <v>961</v>
      </c>
      <c r="N738" t="s">
        <v>344</v>
      </c>
    </row>
    <row r="739" spans="1:16" x14ac:dyDescent="0.25">
      <c r="A739" t="s">
        <v>3026</v>
      </c>
      <c r="B739" t="s">
        <v>3028</v>
      </c>
      <c r="C739">
        <v>60</v>
      </c>
      <c r="D739">
        <v>2</v>
      </c>
      <c r="E739" t="str">
        <f>_xlfn.CONCAT(Cours_statut[[#This Row],[Code MEQ]],"-",Cours_statut[[#This Row],[Code d''option]],"-0",Cours_statut[[#This Row],[Version du cours]])</f>
        <v>604-103-MQ-60-02</v>
      </c>
      <c r="F739">
        <v>4</v>
      </c>
      <c r="G739">
        <v>3</v>
      </c>
      <c r="H739" s="2">
        <v>44386</v>
      </c>
      <c r="I739" t="s">
        <v>974</v>
      </c>
      <c r="J739">
        <v>2</v>
      </c>
      <c r="K739" t="str">
        <f>VLOOKUP(Cours_statut[[#This Row],[CodeCours]],Tableau1[[Code de Cours Complet]:[Évaluations]],5,0)</f>
        <v>EFel2</v>
      </c>
      <c r="L739" s="2"/>
      <c r="M739" t="s">
        <v>344</v>
      </c>
      <c r="N739" t="str">
        <f>VLOOKUP(Cours_statut[[#This Row],[CodeCours]],Tableau13[CodeCours],1,0)</f>
        <v>604-103-MQ-60-02</v>
      </c>
      <c r="O739" t="str">
        <f>VLOOKUP(Cours_statut[[#This Row],[CodeCours]],Message_tuteurs!$A$2:$A$86,1,0)</f>
        <v>604-103-MQ-60-02</v>
      </c>
      <c r="P739" t="b">
        <f>Cours_statut[[#This Row],[Est_dansCours_operation_massive]]=Cours_statut[[#This Row],[Est_dans_Message_tuteurs]]</f>
        <v>1</v>
      </c>
    </row>
    <row r="740" spans="1:16" hidden="1" x14ac:dyDescent="0.25">
      <c r="A740" t="s">
        <v>2595</v>
      </c>
      <c r="B740" t="s">
        <v>2597</v>
      </c>
      <c r="C740">
        <v>10</v>
      </c>
      <c r="D740">
        <v>1</v>
      </c>
      <c r="E740" t="str">
        <f>_xlfn.CONCAT(Cours_statut[[#This Row],[Code MEQ]],"-",Cours_statut[[#This Row],[Code d''option]],"-0",Cours_statut[[#This Row],[Version du cours]])</f>
        <v>410-831-91-10-01</v>
      </c>
      <c r="F740">
        <v>2</v>
      </c>
      <c r="G740">
        <v>1</v>
      </c>
      <c r="H740" s="2">
        <v>37273</v>
      </c>
      <c r="I740" t="s">
        <v>960</v>
      </c>
      <c r="J740">
        <v>3</v>
      </c>
      <c r="K740" t="e">
        <f>VLOOKUP(Cours_statut[[#This Row],[CodeCours]],Tableau1[[Code de Cours Complet]:[Évaluations]],5,0)</f>
        <v>#N/A</v>
      </c>
      <c r="L740" s="2">
        <v>41144</v>
      </c>
      <c r="M740" t="s">
        <v>961</v>
      </c>
      <c r="N740" t="s">
        <v>344</v>
      </c>
    </row>
    <row r="741" spans="1:16" hidden="1" x14ac:dyDescent="0.25">
      <c r="A741" t="s">
        <v>2598</v>
      </c>
      <c r="B741" t="s">
        <v>2600</v>
      </c>
      <c r="C741">
        <v>10</v>
      </c>
      <c r="D741">
        <v>1</v>
      </c>
      <c r="E741" t="str">
        <f>_xlfn.CONCAT(Cours_statut[[#This Row],[Code MEQ]],"-",Cours_statut[[#This Row],[Code d''option]],"-0",Cours_statut[[#This Row],[Version du cours]])</f>
        <v>410-832-91-10-01</v>
      </c>
      <c r="F741">
        <v>2</v>
      </c>
      <c r="G741">
        <v>1</v>
      </c>
      <c r="H741" s="2">
        <v>37273</v>
      </c>
      <c r="I741" t="s">
        <v>960</v>
      </c>
      <c r="J741">
        <v>3</v>
      </c>
      <c r="K741" t="e">
        <f>VLOOKUP(Cours_statut[[#This Row],[CodeCours]],Tableau1[[Code de Cours Complet]:[Évaluations]],5,0)</f>
        <v>#N/A</v>
      </c>
      <c r="L741" s="2">
        <v>41144</v>
      </c>
      <c r="M741" t="s">
        <v>961</v>
      </c>
      <c r="N741" t="s">
        <v>344</v>
      </c>
    </row>
    <row r="742" spans="1:16" hidden="1" x14ac:dyDescent="0.25">
      <c r="A742" t="s">
        <v>2601</v>
      </c>
      <c r="B742" t="s">
        <v>2603</v>
      </c>
      <c r="C742">
        <v>10</v>
      </c>
      <c r="D742">
        <v>1</v>
      </c>
      <c r="E742" t="str">
        <f>_xlfn.CONCAT(Cours_statut[[#This Row],[Code MEQ]],"-",Cours_statut[[#This Row],[Code d''option]],"-0",Cours_statut[[#This Row],[Version du cours]])</f>
        <v>410-833-91-10-01</v>
      </c>
      <c r="F742">
        <v>2</v>
      </c>
      <c r="G742">
        <v>1</v>
      </c>
      <c r="H742" s="2">
        <v>37146</v>
      </c>
      <c r="I742" t="s">
        <v>960</v>
      </c>
      <c r="J742">
        <v>3</v>
      </c>
      <c r="K742" t="e">
        <f>VLOOKUP(Cours_statut[[#This Row],[CodeCours]],Tableau1[[Code de Cours Complet]:[Évaluations]],5,0)</f>
        <v>#N/A</v>
      </c>
      <c r="L742" s="2">
        <v>41144</v>
      </c>
      <c r="M742" t="s">
        <v>961</v>
      </c>
      <c r="N742" t="s">
        <v>344</v>
      </c>
    </row>
    <row r="743" spans="1:16" hidden="1" x14ac:dyDescent="0.25">
      <c r="A743" t="s">
        <v>2882</v>
      </c>
      <c r="B743" t="s">
        <v>2886</v>
      </c>
      <c r="C743">
        <v>10</v>
      </c>
      <c r="D743">
        <v>2</v>
      </c>
      <c r="E743" t="str">
        <f>_xlfn.CONCAT(Cours_statut[[#This Row],[Code MEQ]],"-",Cours_statut[[#This Row],[Code d''option]],"-0",Cours_statut[[#This Row],[Version du cours]])</f>
        <v>601-911-76-10-02</v>
      </c>
      <c r="F743">
        <v>5</v>
      </c>
      <c r="G743">
        <v>1</v>
      </c>
      <c r="H743" s="2">
        <v>37076</v>
      </c>
      <c r="I743" t="s">
        <v>960</v>
      </c>
      <c r="J743">
        <v>3</v>
      </c>
      <c r="K743" t="e">
        <f>VLOOKUP(Cours_statut[[#This Row],[CodeCours]],Tableau1[[Code de Cours Complet]:[Évaluations]],5,0)</f>
        <v>#N/A</v>
      </c>
      <c r="L743" s="2">
        <v>41144</v>
      </c>
      <c r="M743" t="s">
        <v>961</v>
      </c>
      <c r="N743" t="s">
        <v>344</v>
      </c>
    </row>
    <row r="744" spans="1:16" hidden="1" x14ac:dyDescent="0.25">
      <c r="A744" t="s">
        <v>2927</v>
      </c>
      <c r="B744" t="s">
        <v>2928</v>
      </c>
      <c r="C744">
        <v>10</v>
      </c>
      <c r="D744">
        <v>1</v>
      </c>
      <c r="E744" t="str">
        <f>_xlfn.CONCAT(Cours_statut[[#This Row],[Code MEQ]],"-",Cours_statut[[#This Row],[Code d''option]],"-0",Cours_statut[[#This Row],[Version du cours]])</f>
        <v>601-FPG-FD-10-01</v>
      </c>
      <c r="F744">
        <v>4</v>
      </c>
      <c r="G744">
        <v>2</v>
      </c>
      <c r="H744" s="2">
        <v>38245</v>
      </c>
      <c r="I744" t="s">
        <v>960</v>
      </c>
      <c r="J744">
        <v>3</v>
      </c>
      <c r="K744" t="e">
        <f>VLOOKUP(Cours_statut[[#This Row],[CodeCours]],Tableau1[[Code de Cours Complet]:[Évaluations]],5,0)</f>
        <v>#N/A</v>
      </c>
      <c r="L744" s="2">
        <v>41144</v>
      </c>
      <c r="M744" t="s">
        <v>961</v>
      </c>
      <c r="N744" t="s">
        <v>344</v>
      </c>
    </row>
    <row r="745" spans="1:16" hidden="1" x14ac:dyDescent="0.25">
      <c r="A745" t="s">
        <v>2930</v>
      </c>
      <c r="B745" t="s">
        <v>2932</v>
      </c>
      <c r="C745">
        <v>10</v>
      </c>
      <c r="D745">
        <v>2</v>
      </c>
      <c r="E745" t="str">
        <f>_xlfn.CONCAT(Cours_statut[[#This Row],[Code MEQ]],"-",Cours_statut[[#This Row],[Code d''option]],"-0",Cours_statut[[#This Row],[Version du cours]])</f>
        <v>601-FPH-04-10-02</v>
      </c>
      <c r="F745">
        <v>4</v>
      </c>
      <c r="G745">
        <v>2</v>
      </c>
      <c r="H745" s="2">
        <v>37657</v>
      </c>
      <c r="I745" t="s">
        <v>960</v>
      </c>
      <c r="J745">
        <v>3</v>
      </c>
      <c r="K745" t="e">
        <f>VLOOKUP(Cours_statut[[#This Row],[CodeCours]],Tableau1[[Code de Cours Complet]:[Évaluations]],5,0)</f>
        <v>#N/A</v>
      </c>
      <c r="L745" s="2">
        <v>41144</v>
      </c>
      <c r="M745" t="s">
        <v>961</v>
      </c>
      <c r="N745" t="s">
        <v>344</v>
      </c>
    </row>
    <row r="746" spans="1:16" hidden="1" x14ac:dyDescent="0.25">
      <c r="A746" t="s">
        <v>2986</v>
      </c>
      <c r="B746" t="s">
        <v>2990</v>
      </c>
      <c r="C746">
        <v>10</v>
      </c>
      <c r="D746">
        <v>3</v>
      </c>
      <c r="E746" t="str">
        <f>_xlfn.CONCAT(Cours_statut[[#This Row],[Code MEQ]],"-",Cours_statut[[#This Row],[Code d''option]],"-0",Cours_statut[[#This Row],[Version du cours]])</f>
        <v>604-100-03-10-03</v>
      </c>
      <c r="F746">
        <v>4</v>
      </c>
      <c r="G746">
        <v>2</v>
      </c>
      <c r="H746" s="2">
        <v>40606</v>
      </c>
      <c r="I746" t="s">
        <v>960</v>
      </c>
      <c r="J746">
        <v>3</v>
      </c>
      <c r="K746" t="e">
        <f>VLOOKUP(Cours_statut[[#This Row],[CodeCours]],Tableau1[[Code de Cours Complet]:[Évaluations]],5,0)</f>
        <v>#N/A</v>
      </c>
      <c r="L746" s="2">
        <v>41144</v>
      </c>
      <c r="M746" t="s">
        <v>961</v>
      </c>
      <c r="N746" t="s">
        <v>344</v>
      </c>
    </row>
    <row r="747" spans="1:16" x14ac:dyDescent="0.25">
      <c r="A747" t="s">
        <v>3033</v>
      </c>
      <c r="B747" t="s">
        <v>3038</v>
      </c>
      <c r="C747">
        <v>60</v>
      </c>
      <c r="D747">
        <v>2</v>
      </c>
      <c r="E747" t="str">
        <f>_xlfn.CONCAT(Cours_statut[[#This Row],[Code MEQ]],"-",Cours_statut[[#This Row],[Code d''option]],"-0",Cours_statut[[#This Row],[Version du cours]])</f>
        <v>604-303-FD-60-02</v>
      </c>
      <c r="F747">
        <v>4</v>
      </c>
      <c r="G747">
        <v>3</v>
      </c>
      <c r="H747" s="2">
        <v>44386</v>
      </c>
      <c r="I747" t="s">
        <v>974</v>
      </c>
      <c r="J747">
        <v>2</v>
      </c>
      <c r="K747" t="str">
        <f>VLOOKUP(Cours_statut[[#This Row],[CodeCours]],Tableau1[[Code de Cours Complet]:[Évaluations]],5,0)</f>
        <v>EFel2</v>
      </c>
      <c r="L747" s="2"/>
      <c r="M747" t="s">
        <v>344</v>
      </c>
      <c r="N747" t="str">
        <f>VLOOKUP(Cours_statut[[#This Row],[CodeCours]],Tableau13[CodeCours],1,0)</f>
        <v>604-303-FD-60-02</v>
      </c>
      <c r="O747" t="str">
        <f>VLOOKUP(Cours_statut[[#This Row],[CodeCours]],Message_tuteurs!$A$2:$A$86,1,0)</f>
        <v>604-303-FD-60-02</v>
      </c>
      <c r="P747" t="b">
        <f>Cours_statut[[#This Row],[Est_dansCours_operation_massive]]=Cours_statut[[#This Row],[Est_dans_Message_tuteurs]]</f>
        <v>1</v>
      </c>
    </row>
    <row r="748" spans="1:16" hidden="1" x14ac:dyDescent="0.25">
      <c r="A748" t="s">
        <v>2986</v>
      </c>
      <c r="B748" t="s">
        <v>2993</v>
      </c>
      <c r="C748">
        <v>50</v>
      </c>
      <c r="D748">
        <v>2</v>
      </c>
      <c r="E748" t="str">
        <f>_xlfn.CONCAT(Cours_statut[[#This Row],[Code MEQ]],"-",Cours_statut[[#This Row],[Code d''option]],"-0",Cours_statut[[#This Row],[Version du cours]])</f>
        <v>604-100-03-50-02</v>
      </c>
      <c r="F748">
        <v>4</v>
      </c>
      <c r="G748">
        <v>2</v>
      </c>
      <c r="H748" s="2">
        <v>40765</v>
      </c>
      <c r="I748" t="s">
        <v>960</v>
      </c>
      <c r="J748">
        <v>3</v>
      </c>
      <c r="K748" t="e">
        <f>VLOOKUP(Cours_statut[[#This Row],[CodeCours]],Tableau1[[Code de Cours Complet]:[Évaluations]],5,0)</f>
        <v>#N/A</v>
      </c>
      <c r="L748" s="2">
        <v>41144</v>
      </c>
      <c r="M748" t="s">
        <v>961</v>
      </c>
      <c r="N748" t="s">
        <v>344</v>
      </c>
    </row>
    <row r="749" spans="1:16" x14ac:dyDescent="0.25">
      <c r="A749" t="s">
        <v>3062</v>
      </c>
      <c r="B749" t="s">
        <v>3064</v>
      </c>
      <c r="C749">
        <v>60</v>
      </c>
      <c r="D749">
        <v>2</v>
      </c>
      <c r="E749" t="str">
        <f>_xlfn.CONCAT(Cours_statut[[#This Row],[Code MEQ]],"-",Cours_statut[[#This Row],[Code d''option]],"-0",Cours_statut[[#This Row],[Version du cours]])</f>
        <v>604-SAP-FD-60-02</v>
      </c>
      <c r="F749">
        <v>4</v>
      </c>
      <c r="G749">
        <v>3</v>
      </c>
      <c r="H749" s="2">
        <v>44386</v>
      </c>
      <c r="I749" t="s">
        <v>974</v>
      </c>
      <c r="J749">
        <v>2</v>
      </c>
      <c r="K749" t="str">
        <f>VLOOKUP(Cours_statut[[#This Row],[CodeCours]],Tableau1[[Code de Cours Complet]:[Évaluations]],5,0)</f>
        <v>EFel2</v>
      </c>
      <c r="L749" s="2"/>
      <c r="M749" t="s">
        <v>344</v>
      </c>
      <c r="N749" t="str">
        <f>VLOOKUP(Cours_statut[[#This Row],[CodeCours]],Tableau13[CodeCours],1,0)</f>
        <v>604-SAP-FD-60-02</v>
      </c>
      <c r="O749" t="str">
        <f>VLOOKUP(Cours_statut[[#This Row],[CodeCours]],Message_tuteurs!$A$2:$A$86,1,0)</f>
        <v>604-SAP-FD-60-02</v>
      </c>
      <c r="P749" t="b">
        <f>Cours_statut[[#This Row],[Est_dansCours_operation_massive]]=Cours_statut[[#This Row],[Est_dans_Message_tuteurs]]</f>
        <v>1</v>
      </c>
    </row>
    <row r="750" spans="1:16" hidden="1" x14ac:dyDescent="0.25">
      <c r="A750" t="s">
        <v>1054</v>
      </c>
      <c r="B750" t="s">
        <v>1069</v>
      </c>
      <c r="C750">
        <v>80</v>
      </c>
      <c r="D750">
        <v>5</v>
      </c>
      <c r="E750" t="str">
        <f>_xlfn.CONCAT(Cours_statut[[#This Row],[Code MEQ]],"-",Cours_statut[[#This Row],[Code d''option]],"-0",Cours_statut[[#This Row],[Version du cours]])</f>
        <v>109-105-02-80-05</v>
      </c>
      <c r="F750">
        <v>3</v>
      </c>
      <c r="G750">
        <v>1</v>
      </c>
      <c r="H750" s="2">
        <v>40758</v>
      </c>
      <c r="I750" t="s">
        <v>960</v>
      </c>
      <c r="J750">
        <v>3</v>
      </c>
      <c r="K750" t="e">
        <f>VLOOKUP(Cours_statut[[#This Row],[CodeCours]],Tableau1[[Code de Cours Complet]:[Évaluations]],5,0)</f>
        <v>#N/A</v>
      </c>
      <c r="L750" s="2">
        <v>41127</v>
      </c>
      <c r="M750" t="s">
        <v>961</v>
      </c>
      <c r="N750" t="s">
        <v>344</v>
      </c>
    </row>
    <row r="751" spans="1:16" hidden="1" x14ac:dyDescent="0.25">
      <c r="A751" t="s">
        <v>1054</v>
      </c>
      <c r="B751" t="s">
        <v>1074</v>
      </c>
      <c r="C751">
        <v>81</v>
      </c>
      <c r="D751">
        <v>5</v>
      </c>
      <c r="E751" t="str">
        <f>_xlfn.CONCAT(Cours_statut[[#This Row],[Code MEQ]],"-",Cours_statut[[#This Row],[Code d''option]],"-0",Cours_statut[[#This Row],[Version du cours]])</f>
        <v>109-105-02-81-05</v>
      </c>
      <c r="F751">
        <v>3</v>
      </c>
      <c r="G751">
        <v>1</v>
      </c>
      <c r="H751" s="2">
        <v>40857</v>
      </c>
      <c r="I751" t="s">
        <v>960</v>
      </c>
      <c r="J751">
        <v>3</v>
      </c>
      <c r="K751" t="e">
        <f>VLOOKUP(Cours_statut[[#This Row],[CodeCours]],Tableau1[[Code de Cours Complet]:[Évaluations]],5,0)</f>
        <v>#N/A</v>
      </c>
      <c r="L751" s="2">
        <v>41127</v>
      </c>
      <c r="M751" t="s">
        <v>961</v>
      </c>
      <c r="N751" t="s">
        <v>344</v>
      </c>
    </row>
    <row r="752" spans="1:16" hidden="1" x14ac:dyDescent="0.25">
      <c r="A752" t="s">
        <v>1695</v>
      </c>
      <c r="B752" t="s">
        <v>1709</v>
      </c>
      <c r="C752">
        <v>50</v>
      </c>
      <c r="D752">
        <v>5</v>
      </c>
      <c r="E752" t="str">
        <f>_xlfn.CONCAT(Cours_statut[[#This Row],[Code MEQ]],"-",Cours_statut[[#This Row],[Code d''option]],"-0",Cours_statut[[#This Row],[Version du cours]])</f>
        <v>340-103-04-50-05</v>
      </c>
      <c r="F752">
        <v>3</v>
      </c>
      <c r="G752">
        <v>1</v>
      </c>
      <c r="H752" s="2">
        <v>39356</v>
      </c>
      <c r="I752" t="s">
        <v>960</v>
      </c>
      <c r="J752">
        <v>3</v>
      </c>
      <c r="K752" t="e">
        <f>VLOOKUP(Cours_statut[[#This Row],[CodeCours]],Tableau1[[Code de Cours Complet]:[Évaluations]],5,0)</f>
        <v>#N/A</v>
      </c>
      <c r="L752" s="2">
        <v>41127</v>
      </c>
      <c r="M752" t="s">
        <v>961</v>
      </c>
      <c r="N752" t="s">
        <v>344</v>
      </c>
    </row>
    <row r="753" spans="1:16" hidden="1" x14ac:dyDescent="0.25">
      <c r="A753" t="s">
        <v>1738</v>
      </c>
      <c r="B753" t="s">
        <v>1739</v>
      </c>
      <c r="C753">
        <v>10</v>
      </c>
      <c r="D753">
        <v>1</v>
      </c>
      <c r="E753" t="str">
        <f>_xlfn.CONCAT(Cours_statut[[#This Row],[Code MEQ]],"-",Cours_statut[[#This Row],[Code d''option]],"-0",Cours_statut[[#This Row],[Version du cours]])</f>
        <v>340-ESE-FD-10-01</v>
      </c>
      <c r="F753">
        <v>4</v>
      </c>
      <c r="G753">
        <v>1</v>
      </c>
      <c r="H753" s="2">
        <v>38621</v>
      </c>
      <c r="I753" t="s">
        <v>960</v>
      </c>
      <c r="J753">
        <v>3</v>
      </c>
      <c r="K753" t="e">
        <f>VLOOKUP(Cours_statut[[#This Row],[CodeCours]],Tableau1[[Code de Cours Complet]:[Évaluations]],5,0)</f>
        <v>#N/A</v>
      </c>
      <c r="L753" s="2">
        <v>41127</v>
      </c>
      <c r="M753" t="s">
        <v>961</v>
      </c>
      <c r="N753" t="s">
        <v>344</v>
      </c>
    </row>
    <row r="754" spans="1:16" hidden="1" x14ac:dyDescent="0.25">
      <c r="A754" t="s">
        <v>1754</v>
      </c>
      <c r="B754" t="s">
        <v>1768</v>
      </c>
      <c r="C754">
        <v>80</v>
      </c>
      <c r="D754">
        <v>3</v>
      </c>
      <c r="E754" t="str">
        <f>_xlfn.CONCAT(Cours_statut[[#This Row],[Code MEQ]],"-",Cours_statut[[#This Row],[Code d''option]],"-0",Cours_statut[[#This Row],[Version du cours]])</f>
        <v>340-FPF-03-80-03</v>
      </c>
      <c r="F754">
        <v>4</v>
      </c>
      <c r="G754">
        <v>1</v>
      </c>
      <c r="H754" s="2">
        <v>39498</v>
      </c>
      <c r="I754" t="s">
        <v>960</v>
      </c>
      <c r="J754">
        <v>3</v>
      </c>
      <c r="K754" t="e">
        <f>VLOOKUP(Cours_statut[[#This Row],[CodeCours]],Tableau1[[Code de Cours Complet]:[Évaluations]],5,0)</f>
        <v>#N/A</v>
      </c>
      <c r="L754" s="2">
        <v>41127</v>
      </c>
      <c r="M754" t="s">
        <v>961</v>
      </c>
      <c r="N754" t="s">
        <v>344</v>
      </c>
    </row>
    <row r="755" spans="1:16" x14ac:dyDescent="0.25">
      <c r="A755" t="s">
        <v>958</v>
      </c>
      <c r="B755" t="s">
        <v>973</v>
      </c>
      <c r="C755">
        <v>60</v>
      </c>
      <c r="D755">
        <v>3</v>
      </c>
      <c r="E755" t="str">
        <f>_xlfn.CONCAT(Cours_statut[[#This Row],[Code MEQ]],"-",Cours_statut[[#This Row],[Code d''option]],"-0",Cours_statut[[#This Row],[Version du cours]])</f>
        <v>101-901-RE-60-03</v>
      </c>
      <c r="F755">
        <v>4</v>
      </c>
      <c r="G755">
        <v>2</v>
      </c>
      <c r="H755" s="2">
        <v>44385</v>
      </c>
      <c r="I755" t="s">
        <v>974</v>
      </c>
      <c r="J755">
        <v>2</v>
      </c>
      <c r="K755" t="str">
        <f>VLOOKUP(Cours_statut[[#This Row],[CodeCours]],Tableau1[[Code de Cours Complet]:[Évaluations]],5,0)</f>
        <v>EFel3</v>
      </c>
      <c r="L755" s="2"/>
      <c r="M755" t="s">
        <v>344</v>
      </c>
      <c r="N755" t="str">
        <f>VLOOKUP(Cours_statut[[#This Row],[CodeCours]],Tableau13[CodeCours],1,0)</f>
        <v>101-901-RE-60-03</v>
      </c>
      <c r="O755" t="str">
        <f>VLOOKUP(Cours_statut[[#This Row],[CodeCours]],Message_tuteurs!$A$2:$A$86,1,0)</f>
        <v>101-901-RE-60-03</v>
      </c>
      <c r="P755" t="b">
        <f>Cours_statut[[#This Row],[Est_dansCours_operation_massive]]=Cours_statut[[#This Row],[Est_dans_Message_tuteurs]]</f>
        <v>1</v>
      </c>
    </row>
    <row r="756" spans="1:16" hidden="1" x14ac:dyDescent="0.25">
      <c r="A756" t="s">
        <v>1769</v>
      </c>
      <c r="B756" t="s">
        <v>1782</v>
      </c>
      <c r="C756">
        <v>80</v>
      </c>
      <c r="D756">
        <v>3</v>
      </c>
      <c r="E756" t="str">
        <f>_xlfn.CONCAT(Cours_statut[[#This Row],[Code MEQ]],"-",Cours_statut[[#This Row],[Code d''option]],"-0",Cours_statut[[#This Row],[Version du cours]])</f>
        <v>340-FPG-03-80-03</v>
      </c>
      <c r="F756">
        <v>4</v>
      </c>
      <c r="G756">
        <v>1</v>
      </c>
      <c r="H756" s="2">
        <v>39476</v>
      </c>
      <c r="I756" t="s">
        <v>960</v>
      </c>
      <c r="J756">
        <v>3</v>
      </c>
      <c r="K756" t="e">
        <f>VLOOKUP(Cours_statut[[#This Row],[CodeCours]],Tableau1[[Code de Cours Complet]:[Évaluations]],5,0)</f>
        <v>#N/A</v>
      </c>
      <c r="L756" s="2">
        <v>41127</v>
      </c>
      <c r="M756" t="s">
        <v>961</v>
      </c>
      <c r="N756" t="s">
        <v>344</v>
      </c>
    </row>
    <row r="757" spans="1:16" hidden="1" x14ac:dyDescent="0.25">
      <c r="A757" t="s">
        <v>1783</v>
      </c>
      <c r="B757" t="s">
        <v>1788</v>
      </c>
      <c r="C757">
        <v>10</v>
      </c>
      <c r="D757">
        <v>3</v>
      </c>
      <c r="E757" t="str">
        <f>_xlfn.CONCAT(Cours_statut[[#This Row],[Code MEQ]],"-",Cours_statut[[#This Row],[Code d''option]],"-0",Cours_statut[[#This Row],[Version du cours]])</f>
        <v>340-FPH-03-10-03</v>
      </c>
      <c r="F757">
        <v>4</v>
      </c>
      <c r="G757">
        <v>1</v>
      </c>
      <c r="H757" s="2">
        <v>39343</v>
      </c>
      <c r="I757" t="s">
        <v>960</v>
      </c>
      <c r="J757">
        <v>3</v>
      </c>
      <c r="K757" t="e">
        <f>VLOOKUP(Cours_statut[[#This Row],[CodeCours]],Tableau1[[Code de Cours Complet]:[Évaluations]],5,0)</f>
        <v>#N/A</v>
      </c>
      <c r="L757" s="2">
        <v>41127</v>
      </c>
      <c r="M757" t="s">
        <v>961</v>
      </c>
      <c r="N757" t="s">
        <v>344</v>
      </c>
    </row>
    <row r="758" spans="1:16" hidden="1" x14ac:dyDescent="0.25">
      <c r="A758" t="s">
        <v>1794</v>
      </c>
      <c r="B758" t="s">
        <v>1803</v>
      </c>
      <c r="C758">
        <v>80</v>
      </c>
      <c r="D758">
        <v>3</v>
      </c>
      <c r="E758" t="str">
        <f>_xlfn.CONCAT(Cours_statut[[#This Row],[Code MEQ]],"-",Cours_statut[[#This Row],[Code d''option]],"-0",Cours_statut[[#This Row],[Version du cours]])</f>
        <v>340-FPJ-03-80-03</v>
      </c>
      <c r="F758">
        <v>4</v>
      </c>
      <c r="G758">
        <v>1</v>
      </c>
      <c r="H758" s="2">
        <v>39356</v>
      </c>
      <c r="I758" t="s">
        <v>960</v>
      </c>
      <c r="J758">
        <v>3</v>
      </c>
      <c r="K758" t="e">
        <f>VLOOKUP(Cours_statut[[#This Row],[CodeCours]],Tableau1[[Code de Cours Complet]:[Évaluations]],5,0)</f>
        <v>#N/A</v>
      </c>
      <c r="L758" s="2">
        <v>41127</v>
      </c>
      <c r="M758" t="s">
        <v>961</v>
      </c>
      <c r="N758" t="s">
        <v>344</v>
      </c>
    </row>
    <row r="759" spans="1:16" hidden="1" x14ac:dyDescent="0.25">
      <c r="A759" t="s">
        <v>2781</v>
      </c>
      <c r="B759" t="s">
        <v>2792</v>
      </c>
      <c r="C759">
        <v>60</v>
      </c>
      <c r="D759">
        <v>1</v>
      </c>
      <c r="E759" t="str">
        <f>_xlfn.CONCAT(Cours_statut[[#This Row],[Code MEQ]],"-",Cours_statut[[#This Row],[Code d''option]],"-0",Cours_statut[[#This Row],[Version du cours]])</f>
        <v>601-101-04-60-01</v>
      </c>
      <c r="F759">
        <v>4</v>
      </c>
      <c r="G759">
        <v>1</v>
      </c>
      <c r="H759" s="2">
        <v>40323</v>
      </c>
      <c r="I759" t="s">
        <v>960</v>
      </c>
      <c r="J759">
        <v>3</v>
      </c>
      <c r="K759" t="e">
        <f>VLOOKUP(Cours_statut[[#This Row],[CodeCours]],Tableau1[[Code de Cours Complet]:[Évaluations]],5,0)</f>
        <v>#N/A</v>
      </c>
      <c r="L759" s="2">
        <v>41127</v>
      </c>
      <c r="M759" t="s">
        <v>961</v>
      </c>
      <c r="N759" t="s">
        <v>344</v>
      </c>
    </row>
    <row r="760" spans="1:16" hidden="1" x14ac:dyDescent="0.25">
      <c r="A760" t="s">
        <v>2781</v>
      </c>
      <c r="B760" t="s">
        <v>2793</v>
      </c>
      <c r="C760">
        <v>64</v>
      </c>
      <c r="D760">
        <v>1</v>
      </c>
      <c r="E760" t="str">
        <f>_xlfn.CONCAT(Cours_statut[[#This Row],[Code MEQ]],"-",Cours_statut[[#This Row],[Code d''option]],"-0",Cours_statut[[#This Row],[Version du cours]])</f>
        <v>601-101-04-64-01</v>
      </c>
      <c r="F760">
        <v>4</v>
      </c>
      <c r="G760">
        <v>1</v>
      </c>
      <c r="H760" s="2">
        <v>40329</v>
      </c>
      <c r="I760" t="s">
        <v>960</v>
      </c>
      <c r="J760">
        <v>3</v>
      </c>
      <c r="K760" t="e">
        <f>VLOOKUP(Cours_statut[[#This Row],[CodeCours]],Tableau1[[Code de Cours Complet]:[Évaluations]],5,0)</f>
        <v>#N/A</v>
      </c>
      <c r="L760" s="2">
        <v>41127</v>
      </c>
      <c r="M760" t="s">
        <v>961</v>
      </c>
      <c r="N760" t="s">
        <v>344</v>
      </c>
    </row>
    <row r="761" spans="1:16" hidden="1" x14ac:dyDescent="0.25">
      <c r="A761" t="s">
        <v>2831</v>
      </c>
      <c r="B761" t="s">
        <v>2847</v>
      </c>
      <c r="C761">
        <v>60</v>
      </c>
      <c r="D761">
        <v>1</v>
      </c>
      <c r="E761" t="str">
        <f>_xlfn.CONCAT(Cours_statut[[#This Row],[Code MEQ]],"-",Cours_statut[[#This Row],[Code d''option]],"-0",Cours_statut[[#This Row],[Version du cours]])</f>
        <v>601-103-04-60-01</v>
      </c>
      <c r="F761">
        <v>4</v>
      </c>
      <c r="G761">
        <v>1</v>
      </c>
      <c r="H761" s="2">
        <v>40046</v>
      </c>
      <c r="I761" t="s">
        <v>960</v>
      </c>
      <c r="J761">
        <v>3</v>
      </c>
      <c r="K761" t="e">
        <f>VLOOKUP(Cours_statut[[#This Row],[CodeCours]],Tableau1[[Code de Cours Complet]:[Évaluations]],5,0)</f>
        <v>#N/A</v>
      </c>
      <c r="L761" s="2">
        <v>41127</v>
      </c>
      <c r="M761" t="s">
        <v>961</v>
      </c>
      <c r="N761" t="s">
        <v>344</v>
      </c>
    </row>
    <row r="762" spans="1:16" hidden="1" x14ac:dyDescent="0.25">
      <c r="A762" t="s">
        <v>2831</v>
      </c>
      <c r="B762" t="s">
        <v>2849</v>
      </c>
      <c r="C762">
        <v>64</v>
      </c>
      <c r="D762">
        <v>1</v>
      </c>
      <c r="E762" t="str">
        <f>_xlfn.CONCAT(Cours_statut[[#This Row],[Code MEQ]],"-",Cours_statut[[#This Row],[Code d''option]],"-0",Cours_statut[[#This Row],[Version du cours]])</f>
        <v>601-103-04-64-01</v>
      </c>
      <c r="F762">
        <v>4</v>
      </c>
      <c r="G762">
        <v>1</v>
      </c>
      <c r="H762" s="2">
        <v>40046</v>
      </c>
      <c r="I762" t="s">
        <v>960</v>
      </c>
      <c r="J762">
        <v>3</v>
      </c>
      <c r="K762" t="e">
        <f>VLOOKUP(Cours_statut[[#This Row],[CodeCours]],Tableau1[[Code de Cours Complet]:[Évaluations]],5,0)</f>
        <v>#N/A</v>
      </c>
      <c r="L762" s="2">
        <v>41127</v>
      </c>
      <c r="M762" t="s">
        <v>961</v>
      </c>
      <c r="N762" t="s">
        <v>344</v>
      </c>
    </row>
    <row r="763" spans="1:16" hidden="1" x14ac:dyDescent="0.25">
      <c r="A763" t="s">
        <v>2831</v>
      </c>
      <c r="B763" t="s">
        <v>2851</v>
      </c>
      <c r="C763">
        <v>80</v>
      </c>
      <c r="D763">
        <v>2</v>
      </c>
      <c r="E763" t="str">
        <f>_xlfn.CONCAT(Cours_statut[[#This Row],[Code MEQ]],"-",Cours_statut[[#This Row],[Code d''option]],"-0",Cours_statut[[#This Row],[Version du cours]])</f>
        <v>601-103-04-80-02</v>
      </c>
      <c r="F763">
        <v>4</v>
      </c>
      <c r="G763">
        <v>1</v>
      </c>
      <c r="H763" s="2">
        <v>37992</v>
      </c>
      <c r="I763" t="s">
        <v>960</v>
      </c>
      <c r="J763">
        <v>3</v>
      </c>
      <c r="K763" t="e">
        <f>VLOOKUP(Cours_statut[[#This Row],[CodeCours]],Tableau1[[Code de Cours Complet]:[Évaluations]],5,0)</f>
        <v>#N/A</v>
      </c>
      <c r="L763" s="2">
        <v>41127</v>
      </c>
      <c r="M763" t="s">
        <v>961</v>
      </c>
      <c r="N763" t="s">
        <v>344</v>
      </c>
    </row>
    <row r="764" spans="1:16" x14ac:dyDescent="0.25">
      <c r="A764" t="s">
        <v>2013</v>
      </c>
      <c r="B764" t="s">
        <v>2019</v>
      </c>
      <c r="C764">
        <v>60</v>
      </c>
      <c r="D764">
        <v>2</v>
      </c>
      <c r="E764" t="str">
        <f>_xlfn.CONCAT(Cours_statut[[#This Row],[Code MEQ]],"-",Cours_statut[[#This Row],[Code d''option]],"-0",Cours_statut[[#This Row],[Version du cours]])</f>
        <v>383-920-RE-60-02</v>
      </c>
      <c r="F764">
        <v>4</v>
      </c>
      <c r="G764">
        <v>2</v>
      </c>
      <c r="H764" s="2">
        <v>44378</v>
      </c>
      <c r="I764" t="s">
        <v>974</v>
      </c>
      <c r="J764">
        <v>2</v>
      </c>
      <c r="K764" t="str">
        <f>VLOOKUP(Cours_statut[[#This Row],[CodeCours]],Tableau1[[Code de Cours Complet]:[Évaluations]],5,0)</f>
        <v>EFel3</v>
      </c>
      <c r="L764" s="2"/>
      <c r="M764" t="s">
        <v>344</v>
      </c>
      <c r="N764" t="str">
        <f>VLOOKUP(Cours_statut[[#This Row],[CodeCours]],Tableau13[CodeCours],1,0)</f>
        <v>383-920-RE-60-02</v>
      </c>
      <c r="O764" t="str">
        <f>VLOOKUP(Cours_statut[[#This Row],[CodeCours]],Message_tuteurs!$A$2:$A$86,1,0)</f>
        <v>383-920-RE-60-02</v>
      </c>
      <c r="P764" t="b">
        <f>Cours_statut[[#This Row],[Est_dansCours_operation_massive]]=Cours_statut[[#This Row],[Est_dans_Message_tuteurs]]</f>
        <v>1</v>
      </c>
    </row>
    <row r="765" spans="1:16" hidden="1" x14ac:dyDescent="0.25">
      <c r="A765" t="s">
        <v>2914</v>
      </c>
      <c r="B765" t="s">
        <v>2926</v>
      </c>
      <c r="C765">
        <v>80</v>
      </c>
      <c r="D765">
        <v>3</v>
      </c>
      <c r="E765" t="str">
        <f>_xlfn.CONCAT(Cours_statut[[#This Row],[Code MEQ]],"-",Cours_statut[[#This Row],[Code d''option]],"-0",Cours_statut[[#This Row],[Version du cours]])</f>
        <v>601-FPF-04-80-03</v>
      </c>
      <c r="F765">
        <v>4</v>
      </c>
      <c r="G765">
        <v>2</v>
      </c>
      <c r="H765" s="2">
        <v>37903</v>
      </c>
      <c r="I765" t="s">
        <v>960</v>
      </c>
      <c r="J765">
        <v>3</v>
      </c>
      <c r="K765" t="e">
        <f>VLOOKUP(Cours_statut[[#This Row],[CodeCours]],Tableau1[[Code de Cours Complet]:[Évaluations]],5,0)</f>
        <v>#N/A</v>
      </c>
      <c r="L765" s="2">
        <v>41127</v>
      </c>
      <c r="M765" t="s">
        <v>961</v>
      </c>
      <c r="N765" t="s">
        <v>344</v>
      </c>
    </row>
    <row r="766" spans="1:16" x14ac:dyDescent="0.25">
      <c r="A766" t="s">
        <v>2777</v>
      </c>
      <c r="B766" t="s">
        <v>2779</v>
      </c>
      <c r="C766">
        <v>60</v>
      </c>
      <c r="D766">
        <v>2</v>
      </c>
      <c r="E766" t="str">
        <f>_xlfn.CONCAT(Cours_statut[[#This Row],[Code MEQ]],"-",Cours_statut[[#This Row],[Code d''option]],"-0",Cours_statut[[#This Row],[Version du cours]])</f>
        <v>601-013-FD-60-02</v>
      </c>
      <c r="F766">
        <v>5</v>
      </c>
      <c r="G766">
        <v>2</v>
      </c>
      <c r="H766" s="2">
        <v>44378</v>
      </c>
      <c r="I766" t="s">
        <v>974</v>
      </c>
      <c r="J766">
        <v>2</v>
      </c>
      <c r="K766" t="str">
        <f>VLOOKUP(Cours_statut[[#This Row],[CodeCours]],Tableau1[[Code de Cours Complet]:[Évaluations]],5,0)</f>
        <v>EFel2</v>
      </c>
      <c r="L766" s="2"/>
      <c r="M766" t="s">
        <v>344</v>
      </c>
      <c r="N766" t="str">
        <f>VLOOKUP(Cours_statut[[#This Row],[CodeCours]],Tableau13[CodeCours],1,0)</f>
        <v>601-013-FD-60-02</v>
      </c>
      <c r="O766" t="str">
        <f>VLOOKUP(Cours_statut[[#This Row],[CodeCours]],Message_tuteurs!$A$2:$A$86,1,0)</f>
        <v>601-013-FD-60-02</v>
      </c>
      <c r="P766" t="b">
        <f>Cours_statut[[#This Row],[Est_dansCours_operation_massive]]=Cours_statut[[#This Row],[Est_dans_Message_tuteurs]]</f>
        <v>1</v>
      </c>
    </row>
    <row r="767" spans="1:16" x14ac:dyDescent="0.25">
      <c r="A767" t="s">
        <v>2994</v>
      </c>
      <c r="B767" t="s">
        <v>2996</v>
      </c>
      <c r="C767">
        <v>60</v>
      </c>
      <c r="D767">
        <v>2</v>
      </c>
      <c r="E767" t="str">
        <f>_xlfn.CONCAT(Cours_statut[[#This Row],[Code MEQ]],"-",Cours_statut[[#This Row],[Code d''option]],"-0",Cours_statut[[#This Row],[Version du cours]])</f>
        <v>604-100-MQ-60-02</v>
      </c>
      <c r="F767">
        <v>4</v>
      </c>
      <c r="G767">
        <v>3</v>
      </c>
      <c r="H767" s="2">
        <v>44378</v>
      </c>
      <c r="I767" t="s">
        <v>974</v>
      </c>
      <c r="J767">
        <v>2</v>
      </c>
      <c r="K767" t="str">
        <f>VLOOKUP(Cours_statut[[#This Row],[CodeCours]],Tableau1[[Code de Cours Complet]:[Évaluations]],5,0)</f>
        <v>EFel2</v>
      </c>
      <c r="L767" s="2"/>
      <c r="M767" t="s">
        <v>344</v>
      </c>
      <c r="N767" t="str">
        <f>VLOOKUP(Cours_statut[[#This Row],[CodeCours]],Tableau13[CodeCours],1,0)</f>
        <v>604-100-MQ-60-02</v>
      </c>
      <c r="O767" t="str">
        <f>VLOOKUP(Cours_statut[[#This Row],[CodeCours]],Message_tuteurs!$A$2:$A$86,1,0)</f>
        <v>604-100-MQ-60-02</v>
      </c>
      <c r="P767" t="b">
        <f>Cours_statut[[#This Row],[Est_dansCours_operation_massive]]=Cours_statut[[#This Row],[Est_dans_Message_tuteurs]]</f>
        <v>1</v>
      </c>
    </row>
    <row r="768" spans="1:16" hidden="1" x14ac:dyDescent="0.25">
      <c r="A768" t="s">
        <v>2927</v>
      </c>
      <c r="B768" t="s">
        <v>2929</v>
      </c>
      <c r="C768">
        <v>80</v>
      </c>
      <c r="D768">
        <v>1</v>
      </c>
      <c r="E768" t="str">
        <f>_xlfn.CONCAT(Cours_statut[[#This Row],[Code MEQ]],"-",Cours_statut[[#This Row],[Code d''option]],"-0",Cours_statut[[#This Row],[Version du cours]])</f>
        <v>601-FPG-FD-80-01</v>
      </c>
      <c r="F768">
        <v>4</v>
      </c>
      <c r="G768">
        <v>2</v>
      </c>
      <c r="H768" s="2">
        <v>38300</v>
      </c>
      <c r="I768" t="s">
        <v>960</v>
      </c>
      <c r="J768">
        <v>3</v>
      </c>
      <c r="K768" t="e">
        <f>VLOOKUP(Cours_statut[[#This Row],[CodeCours]],Tableau1[[Code de Cours Complet]:[Évaluations]],5,0)</f>
        <v>#N/A</v>
      </c>
      <c r="L768" s="2">
        <v>41127</v>
      </c>
      <c r="M768" t="s">
        <v>961</v>
      </c>
      <c r="N768" t="s">
        <v>344</v>
      </c>
    </row>
    <row r="769" spans="1:14" hidden="1" x14ac:dyDescent="0.25">
      <c r="A769" t="s">
        <v>2930</v>
      </c>
      <c r="B769" t="s">
        <v>2936</v>
      </c>
      <c r="C769">
        <v>80</v>
      </c>
      <c r="D769">
        <v>2</v>
      </c>
      <c r="E769" t="str">
        <f>_xlfn.CONCAT(Cours_statut[[#This Row],[Code MEQ]],"-",Cours_statut[[#This Row],[Code d''option]],"-0",Cours_statut[[#This Row],[Version du cours]])</f>
        <v>601-FPH-04-80-02</v>
      </c>
      <c r="F769">
        <v>4</v>
      </c>
      <c r="G769">
        <v>2</v>
      </c>
      <c r="H769" s="2">
        <v>39065</v>
      </c>
      <c r="I769" t="s">
        <v>960</v>
      </c>
      <c r="J769">
        <v>3</v>
      </c>
      <c r="K769" t="e">
        <f>VLOOKUP(Cours_statut[[#This Row],[CodeCours]],Tableau1[[Code de Cours Complet]:[Évaluations]],5,0)</f>
        <v>#N/A</v>
      </c>
      <c r="L769" s="2">
        <v>41127</v>
      </c>
      <c r="M769" t="s">
        <v>961</v>
      </c>
      <c r="N769" t="s">
        <v>344</v>
      </c>
    </row>
    <row r="770" spans="1:14" hidden="1" x14ac:dyDescent="0.25">
      <c r="A770" t="s">
        <v>2997</v>
      </c>
      <c r="B770" t="s">
        <v>3007</v>
      </c>
      <c r="C770">
        <v>50</v>
      </c>
      <c r="D770">
        <v>3</v>
      </c>
      <c r="E770" t="str">
        <f>_xlfn.CONCAT(Cours_statut[[#This Row],[Code MEQ]],"-",Cours_statut[[#This Row],[Code d''option]],"-0",Cours_statut[[#This Row],[Version du cours]])</f>
        <v>604-101-03-50-03</v>
      </c>
      <c r="F770">
        <v>5</v>
      </c>
      <c r="G770">
        <v>2</v>
      </c>
      <c r="H770" s="2">
        <v>40765</v>
      </c>
      <c r="I770" t="s">
        <v>960</v>
      </c>
      <c r="J770">
        <v>3</v>
      </c>
      <c r="K770" t="e">
        <f>VLOOKUP(Cours_statut[[#This Row],[CodeCours]],Tableau1[[Code de Cours Complet]:[Évaluations]],5,0)</f>
        <v>#N/A</v>
      </c>
      <c r="L770" s="2">
        <v>41127</v>
      </c>
      <c r="M770" t="s">
        <v>961</v>
      </c>
      <c r="N770" t="s">
        <v>344</v>
      </c>
    </row>
    <row r="771" spans="1:14" hidden="1" x14ac:dyDescent="0.25">
      <c r="A771" t="s">
        <v>3012</v>
      </c>
      <c r="B771" t="s">
        <v>3014</v>
      </c>
      <c r="C771">
        <v>10</v>
      </c>
      <c r="D771">
        <v>1</v>
      </c>
      <c r="E771" t="str">
        <f>_xlfn.CONCAT(Cours_statut[[#This Row],[Code MEQ]],"-",Cours_statut[[#This Row],[Code d''option]],"-0",Cours_statut[[#This Row],[Version du cours]])</f>
        <v>604-102-03-10-01</v>
      </c>
      <c r="F771">
        <v>5</v>
      </c>
      <c r="G771">
        <v>1</v>
      </c>
      <c r="H771" s="2">
        <v>37077</v>
      </c>
      <c r="I771" t="s">
        <v>960</v>
      </c>
      <c r="J771">
        <v>3</v>
      </c>
      <c r="K771" t="e">
        <f>VLOOKUP(Cours_statut[[#This Row],[CodeCours]],Tableau1[[Code de Cours Complet]:[Évaluations]],5,0)</f>
        <v>#N/A</v>
      </c>
      <c r="L771" s="2">
        <v>41127</v>
      </c>
      <c r="M771" t="s">
        <v>961</v>
      </c>
      <c r="N771" t="s">
        <v>344</v>
      </c>
    </row>
    <row r="772" spans="1:14" hidden="1" x14ac:dyDescent="0.25">
      <c r="A772" t="s">
        <v>3021</v>
      </c>
      <c r="B772" t="s">
        <v>3024</v>
      </c>
      <c r="C772">
        <v>10</v>
      </c>
      <c r="D772">
        <v>2</v>
      </c>
      <c r="E772" t="str">
        <f>_xlfn.CONCAT(Cours_statut[[#This Row],[Code MEQ]],"-",Cours_statut[[#This Row],[Code d''option]],"-0",Cours_statut[[#This Row],[Version du cours]])</f>
        <v>604-103-03-10-02</v>
      </c>
      <c r="F772">
        <v>4</v>
      </c>
      <c r="G772">
        <v>2</v>
      </c>
      <c r="H772" s="2">
        <v>39764</v>
      </c>
      <c r="I772" t="s">
        <v>960</v>
      </c>
      <c r="J772">
        <v>3</v>
      </c>
      <c r="K772" t="e">
        <f>VLOOKUP(Cours_statut[[#This Row],[CodeCours]],Tableau1[[Code de Cours Complet]:[Évaluations]],5,0)</f>
        <v>#N/A</v>
      </c>
      <c r="L772" s="2">
        <v>41127</v>
      </c>
      <c r="M772" t="s">
        <v>961</v>
      </c>
      <c r="N772" t="s">
        <v>344</v>
      </c>
    </row>
    <row r="773" spans="1:14" hidden="1" x14ac:dyDescent="0.25">
      <c r="A773" t="s">
        <v>3039</v>
      </c>
      <c r="B773" t="s">
        <v>3041</v>
      </c>
      <c r="C773">
        <v>10</v>
      </c>
      <c r="D773">
        <v>2</v>
      </c>
      <c r="E773" t="str">
        <f>_xlfn.CONCAT(Cours_statut[[#This Row],[Code MEQ]],"-",Cours_statut[[#This Row],[Code d''option]],"-0",Cours_statut[[#This Row],[Version du cours]])</f>
        <v>604-FPE-FD-10-02</v>
      </c>
      <c r="F773">
        <v>4</v>
      </c>
      <c r="G773">
        <v>2</v>
      </c>
      <c r="H773" s="2">
        <v>40534</v>
      </c>
      <c r="I773" t="s">
        <v>960</v>
      </c>
      <c r="J773">
        <v>3</v>
      </c>
      <c r="K773" t="e">
        <f>VLOOKUP(Cours_statut[[#This Row],[CodeCours]],Tableau1[[Code de Cours Complet]:[Évaluations]],5,0)</f>
        <v>#N/A</v>
      </c>
      <c r="L773" s="2">
        <v>41127</v>
      </c>
      <c r="M773" t="s">
        <v>961</v>
      </c>
      <c r="N773" t="s">
        <v>344</v>
      </c>
    </row>
    <row r="774" spans="1:14" hidden="1" x14ac:dyDescent="0.25">
      <c r="A774" t="s">
        <v>3043</v>
      </c>
      <c r="B774" t="s">
        <v>3048</v>
      </c>
      <c r="C774">
        <v>10</v>
      </c>
      <c r="D774">
        <v>4</v>
      </c>
      <c r="E774" t="str">
        <f>_xlfn.CONCAT(Cours_statut[[#This Row],[Code MEQ]],"-",Cours_statut[[#This Row],[Code d''option]],"-0",Cours_statut[[#This Row],[Version du cours]])</f>
        <v>604-FPF-03-10-04</v>
      </c>
      <c r="F774">
        <v>4</v>
      </c>
      <c r="G774">
        <v>2</v>
      </c>
      <c r="H774" s="2">
        <v>40534</v>
      </c>
      <c r="I774" t="s">
        <v>960</v>
      </c>
      <c r="J774">
        <v>3</v>
      </c>
      <c r="K774" t="e">
        <f>VLOOKUP(Cours_statut[[#This Row],[CodeCours]],Tableau1[[Code de Cours Complet]:[Évaluations]],5,0)</f>
        <v>#N/A</v>
      </c>
      <c r="L774" s="2">
        <v>41127</v>
      </c>
      <c r="M774" t="s">
        <v>961</v>
      </c>
      <c r="N774" t="s">
        <v>344</v>
      </c>
    </row>
    <row r="775" spans="1:14" hidden="1" x14ac:dyDescent="0.25">
      <c r="A775" t="s">
        <v>3051</v>
      </c>
      <c r="B775" t="s">
        <v>3055</v>
      </c>
      <c r="C775">
        <v>10</v>
      </c>
      <c r="D775">
        <v>3</v>
      </c>
      <c r="E775" t="str">
        <f>_xlfn.CONCAT(Cours_statut[[#This Row],[Code MEQ]],"-",Cours_statut[[#This Row],[Code d''option]],"-0",Cours_statut[[#This Row],[Version du cours]])</f>
        <v>604-FPJ-03-10-03</v>
      </c>
      <c r="F775">
        <v>4</v>
      </c>
      <c r="G775">
        <v>2</v>
      </c>
      <c r="H775" s="2">
        <v>40534</v>
      </c>
      <c r="I775" t="s">
        <v>960</v>
      </c>
      <c r="J775">
        <v>3</v>
      </c>
      <c r="K775" t="e">
        <f>VLOOKUP(Cours_statut[[#This Row],[CodeCours]],Tableau1[[Code de Cours Complet]:[Évaluations]],5,0)</f>
        <v>#N/A</v>
      </c>
      <c r="L775" s="2">
        <v>41127</v>
      </c>
      <c r="M775" t="s">
        <v>961</v>
      </c>
      <c r="N775" t="s">
        <v>344</v>
      </c>
    </row>
    <row r="776" spans="1:14" hidden="1" x14ac:dyDescent="0.25">
      <c r="A776" t="s">
        <v>1358</v>
      </c>
      <c r="B776" t="s">
        <v>1374</v>
      </c>
      <c r="C776">
        <v>74</v>
      </c>
      <c r="D776">
        <v>1</v>
      </c>
      <c r="E776" t="str">
        <f>_xlfn.CONCAT(Cours_statut[[#This Row],[Code MEQ]],"-",Cours_statut[[#This Row],[Code d''option]],"-0",Cours_statut[[#This Row],[Version du cours]])</f>
        <v>201-NYB-05-74-01</v>
      </c>
      <c r="F776">
        <v>4</v>
      </c>
      <c r="G776">
        <v>1</v>
      </c>
      <c r="H776" s="2">
        <v>40113</v>
      </c>
      <c r="I776" t="s">
        <v>960</v>
      </c>
      <c r="J776">
        <v>3</v>
      </c>
      <c r="K776" t="e">
        <f>VLOOKUP(Cours_statut[[#This Row],[CodeCours]],Tableau1[[Code de Cours Complet]:[Évaluations]],5,0)</f>
        <v>#N/A</v>
      </c>
      <c r="L776" s="2">
        <v>41089</v>
      </c>
      <c r="M776" t="s">
        <v>961</v>
      </c>
      <c r="N776" t="s">
        <v>344</v>
      </c>
    </row>
    <row r="777" spans="1:14" hidden="1" x14ac:dyDescent="0.25">
      <c r="A777" t="s">
        <v>2265</v>
      </c>
      <c r="B777" t="s">
        <v>2267</v>
      </c>
      <c r="C777">
        <v>10</v>
      </c>
      <c r="D777">
        <v>1</v>
      </c>
      <c r="E777" t="str">
        <f>_xlfn.CONCAT(Cours_statut[[#This Row],[Code MEQ]],"-",Cours_statut[[#This Row],[Code d''option]],"-0",Cours_statut[[#This Row],[Version du cours]])</f>
        <v>410-205-93-10-01</v>
      </c>
      <c r="F777">
        <v>5</v>
      </c>
      <c r="G777">
        <v>1</v>
      </c>
      <c r="H777" s="2">
        <v>37070</v>
      </c>
      <c r="I777" t="s">
        <v>960</v>
      </c>
      <c r="J777">
        <v>3</v>
      </c>
      <c r="K777" t="e">
        <f>VLOOKUP(Cours_statut[[#This Row],[CodeCours]],Tableau1[[Code de Cours Complet]:[Évaluations]],5,0)</f>
        <v>#N/A</v>
      </c>
      <c r="L777" s="2">
        <v>41086</v>
      </c>
      <c r="M777" t="s">
        <v>961</v>
      </c>
      <c r="N777" t="s">
        <v>344</v>
      </c>
    </row>
    <row r="778" spans="1:14" hidden="1" x14ac:dyDescent="0.25">
      <c r="A778" t="s">
        <v>1358</v>
      </c>
      <c r="B778" t="s">
        <v>1368</v>
      </c>
      <c r="C778">
        <v>70</v>
      </c>
      <c r="D778">
        <v>1</v>
      </c>
      <c r="E778" t="str">
        <f>_xlfn.CONCAT(Cours_statut[[#This Row],[Code MEQ]],"-",Cours_statut[[#This Row],[Code d''option]],"-0",Cours_statut[[#This Row],[Version du cours]])</f>
        <v>201-NYB-05-70-01</v>
      </c>
      <c r="F778">
        <v>4</v>
      </c>
      <c r="G778">
        <v>1</v>
      </c>
      <c r="H778" s="2">
        <v>40051</v>
      </c>
      <c r="I778" t="s">
        <v>960</v>
      </c>
      <c r="J778">
        <v>3</v>
      </c>
      <c r="K778" t="e">
        <f>VLOOKUP(Cours_statut[[#This Row],[CodeCours]],Tableau1[[Code de Cours Complet]:[Évaluations]],5,0)</f>
        <v>#N/A</v>
      </c>
      <c r="L778" s="2">
        <v>41082</v>
      </c>
      <c r="M778" t="s">
        <v>961</v>
      </c>
      <c r="N778" t="s">
        <v>344</v>
      </c>
    </row>
    <row r="779" spans="1:14" hidden="1" x14ac:dyDescent="0.25">
      <c r="A779" t="s">
        <v>2997</v>
      </c>
      <c r="B779" t="s">
        <v>3002</v>
      </c>
      <c r="C779">
        <v>10</v>
      </c>
      <c r="D779">
        <v>3</v>
      </c>
      <c r="E779" t="str">
        <f>_xlfn.CONCAT(Cours_statut[[#This Row],[Code MEQ]],"-",Cours_statut[[#This Row],[Code d''option]],"-0",Cours_statut[[#This Row],[Version du cours]])</f>
        <v>604-101-03-10-03</v>
      </c>
      <c r="F779">
        <v>4</v>
      </c>
      <c r="G779">
        <v>2</v>
      </c>
      <c r="H779" s="2">
        <v>40764</v>
      </c>
      <c r="I779" t="s">
        <v>960</v>
      </c>
      <c r="J779">
        <v>3</v>
      </c>
      <c r="K779" t="e">
        <f>VLOOKUP(Cours_statut[[#This Row],[CodeCours]],Tableau1[[Code de Cours Complet]:[Évaluations]],5,0)</f>
        <v>#N/A</v>
      </c>
      <c r="L779" s="2">
        <v>41071</v>
      </c>
      <c r="M779" t="s">
        <v>961</v>
      </c>
      <c r="N779" t="s">
        <v>344</v>
      </c>
    </row>
    <row r="780" spans="1:14" hidden="1" x14ac:dyDescent="0.25">
      <c r="A780" t="s">
        <v>2635</v>
      </c>
      <c r="B780" t="s">
        <v>2637</v>
      </c>
      <c r="C780">
        <v>10</v>
      </c>
      <c r="D780">
        <v>2</v>
      </c>
      <c r="E780" t="str">
        <f>_xlfn.CONCAT(Cours_statut[[#This Row],[Code MEQ]],"-",Cours_statut[[#This Row],[Code d''option]],"-0",Cours_statut[[#This Row],[Version du cours]])</f>
        <v>410-F24-FD-10-02</v>
      </c>
      <c r="F780">
        <v>4</v>
      </c>
      <c r="G780">
        <v>1</v>
      </c>
      <c r="H780" s="2">
        <v>40528</v>
      </c>
      <c r="I780" t="s">
        <v>960</v>
      </c>
      <c r="J780">
        <v>3</v>
      </c>
      <c r="K780" t="e">
        <f>VLOOKUP(Cours_statut[[#This Row],[CodeCours]],Tableau1[[Code de Cours Complet]:[Évaluations]],5,0)</f>
        <v>#N/A</v>
      </c>
      <c r="L780" s="2">
        <v>41068</v>
      </c>
      <c r="M780" t="s">
        <v>961</v>
      </c>
      <c r="N780" t="s">
        <v>344</v>
      </c>
    </row>
    <row r="781" spans="1:14" hidden="1" x14ac:dyDescent="0.25">
      <c r="A781" t="s">
        <v>1973</v>
      </c>
      <c r="B781" t="s">
        <v>1974</v>
      </c>
      <c r="C781">
        <v>10</v>
      </c>
      <c r="D781">
        <v>1</v>
      </c>
      <c r="E781" t="str">
        <f>_xlfn.CONCAT(Cours_statut[[#This Row],[Code MEQ]],"-",Cours_statut[[#This Row],[Code d''option]],"-0",Cours_statut[[#This Row],[Version du cours]])</f>
        <v>381-103-FD-10-01</v>
      </c>
      <c r="F781">
        <v>3</v>
      </c>
      <c r="G781">
        <v>1</v>
      </c>
      <c r="H781" s="2">
        <v>38033</v>
      </c>
      <c r="I781" t="s">
        <v>960</v>
      </c>
      <c r="J781">
        <v>3</v>
      </c>
      <c r="K781" t="e">
        <f>VLOOKUP(Cours_statut[[#This Row],[CodeCours]],Tableau1[[Code de Cours Complet]:[Évaluations]],5,0)</f>
        <v>#N/A</v>
      </c>
      <c r="L781" s="2">
        <v>41052</v>
      </c>
      <c r="M781" t="s">
        <v>961</v>
      </c>
      <c r="N781" t="s">
        <v>344</v>
      </c>
    </row>
    <row r="782" spans="1:14" hidden="1" x14ac:dyDescent="0.25">
      <c r="A782" t="s">
        <v>2367</v>
      </c>
      <c r="B782" t="s">
        <v>2368</v>
      </c>
      <c r="C782">
        <v>60</v>
      </c>
      <c r="D782">
        <v>1</v>
      </c>
      <c r="E782" t="str">
        <f>_xlfn.CONCAT(Cours_statut[[#This Row],[Code MEQ]],"-",Cours_statut[[#This Row],[Code d''option]],"-0",Cours_statut[[#This Row],[Version du cours]])</f>
        <v>410-413-FD-60-01</v>
      </c>
      <c r="F782">
        <v>4</v>
      </c>
      <c r="G782">
        <v>1</v>
      </c>
      <c r="H782" s="2">
        <v>40126</v>
      </c>
      <c r="I782" t="s">
        <v>960</v>
      </c>
      <c r="J782">
        <v>3</v>
      </c>
      <c r="K782" t="e">
        <f>VLOOKUP(Cours_statut[[#This Row],[CodeCours]],Tableau1[[Code de Cours Complet]:[Évaluations]],5,0)</f>
        <v>#N/A</v>
      </c>
      <c r="L782" s="2">
        <v>41052</v>
      </c>
      <c r="M782" t="s">
        <v>961</v>
      </c>
      <c r="N782" t="s">
        <v>344</v>
      </c>
    </row>
    <row r="783" spans="1:14" hidden="1" x14ac:dyDescent="0.25">
      <c r="A783" t="s">
        <v>2631</v>
      </c>
      <c r="B783" t="s">
        <v>2632</v>
      </c>
      <c r="C783">
        <v>10</v>
      </c>
      <c r="D783">
        <v>1</v>
      </c>
      <c r="E783" t="str">
        <f>_xlfn.CONCAT(Cours_statut[[#This Row],[Code MEQ]],"-",Cours_statut[[#This Row],[Code d''option]],"-0",Cours_statut[[#This Row],[Version du cours]])</f>
        <v>410-F22-FD-10-01</v>
      </c>
      <c r="F783">
        <v>4</v>
      </c>
      <c r="G783">
        <v>1</v>
      </c>
      <c r="H783" s="2">
        <v>38617</v>
      </c>
      <c r="I783" t="s">
        <v>960</v>
      </c>
      <c r="J783">
        <v>3</v>
      </c>
      <c r="K783" t="e">
        <f>VLOOKUP(Cours_statut[[#This Row],[CodeCours]],Tableau1[[Code de Cours Complet]:[Évaluations]],5,0)</f>
        <v>#N/A</v>
      </c>
      <c r="L783" s="2">
        <v>41045</v>
      </c>
      <c r="M783" t="s">
        <v>961</v>
      </c>
      <c r="N783" t="s">
        <v>344</v>
      </c>
    </row>
    <row r="784" spans="1:14" hidden="1" x14ac:dyDescent="0.25">
      <c r="A784" t="s">
        <v>2633</v>
      </c>
      <c r="B784" t="s">
        <v>2634</v>
      </c>
      <c r="C784">
        <v>70</v>
      </c>
      <c r="D784">
        <v>1</v>
      </c>
      <c r="E784" t="str">
        <f>_xlfn.CONCAT(Cours_statut[[#This Row],[Code MEQ]],"-",Cours_statut[[#This Row],[Code d''option]],"-0",Cours_statut[[#This Row],[Version du cours]])</f>
        <v>410-F23-FD-70-01</v>
      </c>
      <c r="F784">
        <v>3</v>
      </c>
      <c r="G784">
        <v>1</v>
      </c>
      <c r="H784" s="2">
        <v>40721</v>
      </c>
      <c r="I784" t="s">
        <v>960</v>
      </c>
      <c r="J784">
        <v>3</v>
      </c>
      <c r="K784" t="e">
        <f>VLOOKUP(Cours_statut[[#This Row],[CodeCours]],Tableau1[[Code de Cours Complet]:[Évaluations]],5,0)</f>
        <v>#N/A</v>
      </c>
      <c r="L784" s="2">
        <v>41045</v>
      </c>
      <c r="M784" t="s">
        <v>961</v>
      </c>
      <c r="N784" t="s">
        <v>344</v>
      </c>
    </row>
    <row r="785" spans="1:16" hidden="1" x14ac:dyDescent="0.25">
      <c r="A785" t="s">
        <v>2727</v>
      </c>
      <c r="B785" t="s">
        <v>2729</v>
      </c>
      <c r="C785">
        <v>60</v>
      </c>
      <c r="D785">
        <v>2</v>
      </c>
      <c r="E785" t="str">
        <f>_xlfn.CONCAT(Cours_statut[[#This Row],[Code MEQ]],"-",Cours_statut[[#This Row],[Code d''option]],"-0",Cours_statut[[#This Row],[Version du cours]])</f>
        <v>420-F16-FD-60-02</v>
      </c>
      <c r="F785">
        <v>3</v>
      </c>
      <c r="G785">
        <v>2</v>
      </c>
      <c r="H785" s="2">
        <v>40617</v>
      </c>
      <c r="I785" t="s">
        <v>960</v>
      </c>
      <c r="J785">
        <v>3</v>
      </c>
      <c r="K785" t="e">
        <f>VLOOKUP(Cours_statut[[#This Row],[CodeCours]],Tableau1[[Code de Cours Complet]:[Évaluations]],5,0)</f>
        <v>#N/A</v>
      </c>
      <c r="L785" s="2">
        <v>41045</v>
      </c>
      <c r="M785" t="s">
        <v>961</v>
      </c>
      <c r="N785" t="s">
        <v>344</v>
      </c>
    </row>
    <row r="786" spans="1:16" x14ac:dyDescent="0.25">
      <c r="A786" t="s">
        <v>3009</v>
      </c>
      <c r="B786" t="s">
        <v>3011</v>
      </c>
      <c r="C786">
        <v>60</v>
      </c>
      <c r="D786">
        <v>2</v>
      </c>
      <c r="E786" t="str">
        <f>_xlfn.CONCAT(Cours_statut[[#This Row],[Code MEQ]],"-",Cours_statut[[#This Row],[Code d''option]],"-0",Cours_statut[[#This Row],[Version du cours]])</f>
        <v>604-101-MQ-60-02</v>
      </c>
      <c r="F786">
        <v>5</v>
      </c>
      <c r="G786">
        <v>3</v>
      </c>
      <c r="H786" s="2">
        <v>44378</v>
      </c>
      <c r="I786" t="s">
        <v>974</v>
      </c>
      <c r="J786">
        <v>2</v>
      </c>
      <c r="K786" t="str">
        <f>VLOOKUP(Cours_statut[[#This Row],[CodeCours]],Tableau1[[Code de Cours Complet]:[Évaluations]],5,0)</f>
        <v>EFel2</v>
      </c>
      <c r="L786" s="2"/>
      <c r="M786" t="s">
        <v>344</v>
      </c>
      <c r="N786" t="str">
        <f>VLOOKUP(Cours_statut[[#This Row],[CodeCours]],Tableau13[CodeCours],1,0)</f>
        <v>604-101-MQ-60-02</v>
      </c>
      <c r="O786" t="str">
        <f>VLOOKUP(Cours_statut[[#This Row],[CodeCours]],Message_tuteurs!$A$2:$A$86,1,0)</f>
        <v>604-101-MQ-60-02</v>
      </c>
      <c r="P786" t="b">
        <f>Cours_statut[[#This Row],[Est_dansCours_operation_massive]]=Cours_statut[[#This Row],[Est_dans_Message_tuteurs]]</f>
        <v>1</v>
      </c>
    </row>
    <row r="787" spans="1:16" x14ac:dyDescent="0.25">
      <c r="A787" t="s">
        <v>3016</v>
      </c>
      <c r="B787" t="s">
        <v>3020</v>
      </c>
      <c r="C787">
        <v>60</v>
      </c>
      <c r="D787">
        <v>4</v>
      </c>
      <c r="E787" t="str">
        <f>_xlfn.CONCAT(Cours_statut[[#This Row],[Code MEQ]],"-",Cours_statut[[#This Row],[Code d''option]],"-0",Cours_statut[[#This Row],[Version du cours]])</f>
        <v>604-102-MQ-60-04</v>
      </c>
      <c r="F787">
        <v>4</v>
      </c>
      <c r="G787">
        <v>3</v>
      </c>
      <c r="H787" s="2">
        <v>44378</v>
      </c>
      <c r="I787" t="s">
        <v>974</v>
      </c>
      <c r="J787">
        <v>2</v>
      </c>
      <c r="K787" t="str">
        <f>VLOOKUP(Cours_statut[[#This Row],[CodeCours]],Tableau1[[Code de Cours Complet]:[Évaluations]],5,0)</f>
        <v>EFel2</v>
      </c>
      <c r="L787" s="2"/>
      <c r="M787" t="s">
        <v>344</v>
      </c>
      <c r="N787" t="str">
        <f>VLOOKUP(Cours_statut[[#This Row],[CodeCours]],Tableau13[CodeCours],1,0)</f>
        <v>604-102-MQ-60-04</v>
      </c>
      <c r="O787" t="str">
        <f>VLOOKUP(Cours_statut[[#This Row],[CodeCours]],Message_tuteurs!$A$2:$A$86,1,0)</f>
        <v>604-102-MQ-60-04</v>
      </c>
      <c r="P787" t="b">
        <f>Cours_statut[[#This Row],[Est_dansCours_operation_massive]]=Cours_statut[[#This Row],[Est_dans_Message_tuteurs]]</f>
        <v>1</v>
      </c>
    </row>
    <row r="788" spans="1:16" hidden="1" x14ac:dyDescent="0.25">
      <c r="A788" t="s">
        <v>1589</v>
      </c>
      <c r="B788" t="s">
        <v>1591</v>
      </c>
      <c r="C788">
        <v>10</v>
      </c>
      <c r="D788">
        <v>2</v>
      </c>
      <c r="E788" t="str">
        <f>_xlfn.CONCAT(Cours_statut[[#This Row],[Code MEQ]],"-",Cours_statut[[#This Row],[Code d''option]],"-0",Cours_statut[[#This Row],[Version du cours]])</f>
        <v>322-743-RL-10-02</v>
      </c>
      <c r="F788">
        <v>3</v>
      </c>
      <c r="G788">
        <v>1</v>
      </c>
      <c r="H788" s="2">
        <v>39507</v>
      </c>
      <c r="I788" t="s">
        <v>960</v>
      </c>
      <c r="J788">
        <v>3</v>
      </c>
      <c r="K788" t="e">
        <f>VLOOKUP(Cours_statut[[#This Row],[CodeCours]],Tableau1[[Code de Cours Complet]:[Évaluations]],5,0)</f>
        <v>#N/A</v>
      </c>
      <c r="L788" s="2">
        <v>41037</v>
      </c>
      <c r="M788" t="s">
        <v>961</v>
      </c>
      <c r="N788" t="s">
        <v>344</v>
      </c>
    </row>
    <row r="789" spans="1:16" hidden="1" x14ac:dyDescent="0.25">
      <c r="A789" t="s">
        <v>1589</v>
      </c>
      <c r="B789" t="s">
        <v>1595</v>
      </c>
      <c r="C789">
        <v>80</v>
      </c>
      <c r="D789">
        <v>2</v>
      </c>
      <c r="E789" t="str">
        <f>_xlfn.CONCAT(Cours_statut[[#This Row],[Code MEQ]],"-",Cours_statut[[#This Row],[Code d''option]],"-0",Cours_statut[[#This Row],[Version du cours]])</f>
        <v>322-743-RL-80-02</v>
      </c>
      <c r="F789">
        <v>3</v>
      </c>
      <c r="G789">
        <v>1</v>
      </c>
      <c r="H789" s="2">
        <v>39507</v>
      </c>
      <c r="I789" t="s">
        <v>960</v>
      </c>
      <c r="J789">
        <v>3</v>
      </c>
      <c r="K789" t="e">
        <f>VLOOKUP(Cours_statut[[#This Row],[CodeCours]],Tableau1[[Code de Cours Complet]:[Évaluations]],5,0)</f>
        <v>#N/A</v>
      </c>
      <c r="L789" s="2">
        <v>41037</v>
      </c>
      <c r="M789" t="s">
        <v>961</v>
      </c>
      <c r="N789" t="s">
        <v>344</v>
      </c>
    </row>
    <row r="790" spans="1:16" hidden="1" x14ac:dyDescent="0.25">
      <c r="A790" t="s">
        <v>2733</v>
      </c>
      <c r="B790" t="s">
        <v>2736</v>
      </c>
      <c r="C790">
        <v>10</v>
      </c>
      <c r="D790">
        <v>2</v>
      </c>
      <c r="E790" t="str">
        <f>_xlfn.CONCAT(Cours_statut[[#This Row],[Code MEQ]],"-",Cours_statut[[#This Row],[Code d''option]],"-0",Cours_statut[[#This Row],[Version du cours]])</f>
        <v>504-FPG-03-10-02</v>
      </c>
      <c r="F790">
        <v>5</v>
      </c>
      <c r="G790">
        <v>1</v>
      </c>
      <c r="H790" s="2">
        <v>39121</v>
      </c>
      <c r="I790" t="s">
        <v>960</v>
      </c>
      <c r="J790">
        <v>3</v>
      </c>
      <c r="K790" t="e">
        <f>VLOOKUP(Cours_statut[[#This Row],[CodeCours]],Tableau1[[Code de Cours Complet]:[Évaluations]],5,0)</f>
        <v>#N/A</v>
      </c>
      <c r="L790" s="2">
        <v>41029</v>
      </c>
      <c r="M790" t="s">
        <v>961</v>
      </c>
      <c r="N790" t="s">
        <v>344</v>
      </c>
    </row>
    <row r="791" spans="1:16" hidden="1" x14ac:dyDescent="0.25">
      <c r="A791" t="s">
        <v>1054</v>
      </c>
      <c r="B791" t="s">
        <v>1075</v>
      </c>
      <c r="C791">
        <v>99</v>
      </c>
      <c r="D791">
        <v>1</v>
      </c>
      <c r="E791" t="str">
        <f>_xlfn.CONCAT(Cours_statut[[#This Row],[Code MEQ]],"-",Cours_statut[[#This Row],[Code d''option]],"-0",Cours_statut[[#This Row],[Version du cours]])</f>
        <v>109-105-02-99-01</v>
      </c>
      <c r="F791">
        <v>0</v>
      </c>
      <c r="G791">
        <v>1</v>
      </c>
      <c r="H791" s="2">
        <v>40245</v>
      </c>
      <c r="I791" t="s">
        <v>960</v>
      </c>
      <c r="J791">
        <v>3</v>
      </c>
      <c r="K791" t="e">
        <f>VLOOKUP(Cours_statut[[#This Row],[CodeCours]],Tableau1[[Code de Cours Complet]:[Évaluations]],5,0)</f>
        <v>#N/A</v>
      </c>
      <c r="L791" s="2">
        <v>41025</v>
      </c>
      <c r="M791" t="s">
        <v>961</v>
      </c>
      <c r="N791" t="s">
        <v>344</v>
      </c>
    </row>
    <row r="792" spans="1:16" hidden="1" x14ac:dyDescent="0.25">
      <c r="A792" t="s">
        <v>1987</v>
      </c>
      <c r="B792" t="s">
        <v>1988</v>
      </c>
      <c r="C792">
        <v>60</v>
      </c>
      <c r="D792">
        <v>1</v>
      </c>
      <c r="E792" t="str">
        <f>_xlfn.CONCAT(Cours_statut[[#This Row],[Code MEQ]],"-",Cours_statut[[#This Row],[Code d''option]],"-0",Cours_statut[[#This Row],[Version du cours]])</f>
        <v>383-204-FD-60-01</v>
      </c>
      <c r="F792">
        <v>4</v>
      </c>
      <c r="G792">
        <v>1</v>
      </c>
      <c r="H792" s="2">
        <v>39917</v>
      </c>
      <c r="I792" t="s">
        <v>960</v>
      </c>
      <c r="J792">
        <v>3</v>
      </c>
      <c r="K792" t="e">
        <f>VLOOKUP(Cours_statut[[#This Row],[CodeCours]],Tableau1[[Code de Cours Complet]:[Évaluations]],5,0)</f>
        <v>#N/A</v>
      </c>
      <c r="L792" s="2">
        <v>41024</v>
      </c>
      <c r="M792" t="s">
        <v>961</v>
      </c>
      <c r="N792" t="s">
        <v>344</v>
      </c>
    </row>
    <row r="793" spans="1:16" hidden="1" x14ac:dyDescent="0.25">
      <c r="A793" t="s">
        <v>2813</v>
      </c>
      <c r="B793" t="s">
        <v>2819</v>
      </c>
      <c r="C793">
        <v>60</v>
      </c>
      <c r="D793">
        <v>1</v>
      </c>
      <c r="E793" t="str">
        <f>_xlfn.CONCAT(Cours_statut[[#This Row],[Code MEQ]],"-",Cours_statut[[#This Row],[Code d''option]],"-0",Cours_statut[[#This Row],[Version du cours]])</f>
        <v>601-102-04-60-01</v>
      </c>
      <c r="F793">
        <v>4</v>
      </c>
      <c r="G793">
        <v>1</v>
      </c>
      <c r="H793" s="2">
        <v>40232</v>
      </c>
      <c r="I793" t="s">
        <v>960</v>
      </c>
      <c r="J793">
        <v>3</v>
      </c>
      <c r="K793" t="e">
        <f>VLOOKUP(Cours_statut[[#This Row],[CodeCours]],Tableau1[[Code de Cours Complet]:[Évaluations]],5,0)</f>
        <v>#N/A</v>
      </c>
      <c r="L793" s="2">
        <v>41012</v>
      </c>
      <c r="M793" t="s">
        <v>961</v>
      </c>
      <c r="N793" t="s">
        <v>344</v>
      </c>
    </row>
    <row r="794" spans="1:16" hidden="1" x14ac:dyDescent="0.25">
      <c r="A794" t="s">
        <v>2813</v>
      </c>
      <c r="B794" t="s">
        <v>2820</v>
      </c>
      <c r="C794">
        <v>64</v>
      </c>
      <c r="D794">
        <v>1</v>
      </c>
      <c r="E794" t="str">
        <f>_xlfn.CONCAT(Cours_statut[[#This Row],[Code MEQ]],"-",Cours_statut[[#This Row],[Code d''option]],"-0",Cours_statut[[#This Row],[Version du cours]])</f>
        <v>601-102-04-64-01</v>
      </c>
      <c r="F794">
        <v>4</v>
      </c>
      <c r="G794">
        <v>1</v>
      </c>
      <c r="H794" s="2">
        <v>40239</v>
      </c>
      <c r="I794" t="s">
        <v>960</v>
      </c>
      <c r="J794">
        <v>3</v>
      </c>
      <c r="K794" t="e">
        <f>VLOOKUP(Cours_statut[[#This Row],[CodeCours]],Tableau1[[Code de Cours Complet]:[Évaluations]],5,0)</f>
        <v>#N/A</v>
      </c>
      <c r="L794" s="2">
        <v>41012</v>
      </c>
      <c r="M794" t="s">
        <v>961</v>
      </c>
      <c r="N794" t="s">
        <v>344</v>
      </c>
    </row>
    <row r="795" spans="1:16" x14ac:dyDescent="0.25">
      <c r="A795" t="s">
        <v>1244</v>
      </c>
      <c r="B795" t="s">
        <v>1251</v>
      </c>
      <c r="C795">
        <v>70</v>
      </c>
      <c r="D795">
        <v>2</v>
      </c>
      <c r="E795" t="str">
        <f>_xlfn.CONCAT(Cours_statut[[#This Row],[Code MEQ]],"-",Cours_statut[[#This Row],[Code d''option]],"-0",Cours_statut[[#This Row],[Version du cours]])</f>
        <v>201-105-RE-70-02</v>
      </c>
      <c r="F795">
        <v>4</v>
      </c>
      <c r="G795">
        <v>2</v>
      </c>
      <c r="H795" s="2">
        <v>44376</v>
      </c>
      <c r="I795" t="s">
        <v>974</v>
      </c>
      <c r="J795">
        <v>2</v>
      </c>
      <c r="K795" t="str">
        <f>VLOOKUP(Cours_statut[[#This Row],[CodeCours]],Tableau1[[Code de Cours Complet]:[Évaluations]],5,0)</f>
        <v>EFel3</v>
      </c>
      <c r="L795" s="2"/>
      <c r="M795" t="s">
        <v>344</v>
      </c>
      <c r="N795" t="str">
        <f>VLOOKUP(Cours_statut[[#This Row],[CodeCours]],Tableau13[CodeCours],1,0)</f>
        <v>201-105-RE-70-02</v>
      </c>
      <c r="O795" t="str">
        <f>VLOOKUP(Cours_statut[[#This Row],[CodeCours]],Message_tuteurs!$A$2:$A$86,1,0)</f>
        <v>201-105-RE-70-02</v>
      </c>
      <c r="P795" t="b">
        <f>Cours_statut[[#This Row],[Est_dansCours_operation_massive]]=Cours_statut[[#This Row],[Est_dans_Message_tuteurs]]</f>
        <v>1</v>
      </c>
    </row>
    <row r="796" spans="1:16" x14ac:dyDescent="0.25">
      <c r="A796" t="s">
        <v>1428</v>
      </c>
      <c r="B796" t="s">
        <v>1433</v>
      </c>
      <c r="C796">
        <v>10</v>
      </c>
      <c r="D796">
        <v>3</v>
      </c>
      <c r="E796" t="str">
        <f>_xlfn.CONCAT(Cours_statut[[#This Row],[Code MEQ]],"-",Cours_statut[[#This Row],[Code d''option]],"-0",Cours_statut[[#This Row],[Version du cours]])</f>
        <v>203-NYA-05-10-03</v>
      </c>
      <c r="F796">
        <v>6</v>
      </c>
      <c r="G796">
        <v>2</v>
      </c>
      <c r="H796" s="2">
        <v>44376</v>
      </c>
      <c r="I796" t="s">
        <v>974</v>
      </c>
      <c r="J796">
        <v>2</v>
      </c>
      <c r="K796" t="str">
        <f>VLOOKUP(Cours_statut[[#This Row],[CodeCours]],Tableau1[[Code de Cours Complet]:[Évaluations]],5,0)</f>
        <v>EFel3</v>
      </c>
      <c r="L796" s="2"/>
      <c r="M796" t="s">
        <v>344</v>
      </c>
      <c r="N796" t="str">
        <f>VLOOKUP(Cours_statut[[#This Row],[CodeCours]],Tableau13[CodeCours],1,0)</f>
        <v>203-NYA-05-10-03</v>
      </c>
      <c r="O796" t="str">
        <f>VLOOKUP(Cours_statut[[#This Row],[CodeCours]],Message_tuteurs!$A$2:$A$86,1,0)</f>
        <v>203-NYA-05-10-03</v>
      </c>
      <c r="P796" t="b">
        <f>Cours_statut[[#This Row],[Est_dansCours_operation_massive]]=Cours_statut[[#This Row],[Est_dans_Message_tuteurs]]</f>
        <v>1</v>
      </c>
    </row>
    <row r="797" spans="1:16" hidden="1" x14ac:dyDescent="0.25">
      <c r="A797" t="s">
        <v>2071</v>
      </c>
      <c r="B797" t="s">
        <v>2072</v>
      </c>
      <c r="C797">
        <v>10</v>
      </c>
      <c r="D797">
        <v>1</v>
      </c>
      <c r="E797" t="str">
        <f>_xlfn.CONCAT(Cours_statut[[#This Row],[Code MEQ]],"-",Cours_statut[[#This Row],[Code d''option]],"-0",Cours_statut[[#This Row],[Version du cours]])</f>
        <v>387-203-FD-10-01</v>
      </c>
      <c r="F797">
        <v>4</v>
      </c>
      <c r="G797">
        <v>1</v>
      </c>
      <c r="H797" s="2">
        <v>37665</v>
      </c>
      <c r="I797" t="s">
        <v>960</v>
      </c>
      <c r="J797">
        <v>3</v>
      </c>
      <c r="K797" t="e">
        <f>VLOOKUP(Cours_statut[[#This Row],[CodeCours]],Tableau1[[Code de Cours Complet]:[Évaluations]],5,0)</f>
        <v>#N/A</v>
      </c>
      <c r="L797" s="2">
        <v>41002</v>
      </c>
      <c r="M797" t="s">
        <v>961</v>
      </c>
      <c r="N797" t="s">
        <v>344</v>
      </c>
    </row>
    <row r="798" spans="1:16" hidden="1" x14ac:dyDescent="0.25">
      <c r="A798" t="s">
        <v>2107</v>
      </c>
      <c r="B798" t="s">
        <v>2109</v>
      </c>
      <c r="C798">
        <v>10</v>
      </c>
      <c r="D798">
        <v>2</v>
      </c>
      <c r="E798" t="str">
        <f>_xlfn.CONCAT(Cours_statut[[#This Row],[Code MEQ]],"-",Cours_statut[[#This Row],[Code d''option]],"-0",Cours_statut[[#This Row],[Version du cours]])</f>
        <v>401-103-FD-10-02</v>
      </c>
      <c r="F798">
        <v>4</v>
      </c>
      <c r="G798">
        <v>1</v>
      </c>
      <c r="H798" s="2">
        <v>38868</v>
      </c>
      <c r="I798" t="s">
        <v>960</v>
      </c>
      <c r="J798">
        <v>3</v>
      </c>
      <c r="K798" t="e">
        <f>VLOOKUP(Cours_statut[[#This Row],[CodeCours]],Tableau1[[Code de Cours Complet]:[Évaluations]],5,0)</f>
        <v>#N/A</v>
      </c>
      <c r="L798" s="2">
        <v>41002</v>
      </c>
      <c r="M798" t="s">
        <v>961</v>
      </c>
      <c r="N798" t="s">
        <v>344</v>
      </c>
    </row>
    <row r="799" spans="1:16" hidden="1" x14ac:dyDescent="0.25">
      <c r="A799" t="s">
        <v>2232</v>
      </c>
      <c r="B799" t="s">
        <v>2234</v>
      </c>
      <c r="C799">
        <v>10</v>
      </c>
      <c r="D799">
        <v>2</v>
      </c>
      <c r="E799" t="str">
        <f>_xlfn.CONCAT(Cours_statut[[#This Row],[Code MEQ]],"-",Cours_statut[[#This Row],[Code d''option]],"-0",Cours_statut[[#This Row],[Version du cours]])</f>
        <v>410-123-FD-10-02</v>
      </c>
      <c r="F799">
        <v>4</v>
      </c>
      <c r="G799">
        <v>1</v>
      </c>
      <c r="H799" s="2">
        <v>39007</v>
      </c>
      <c r="I799" t="s">
        <v>960</v>
      </c>
      <c r="J799">
        <v>3</v>
      </c>
      <c r="K799" t="e">
        <f>VLOOKUP(Cours_statut[[#This Row],[CodeCours]],Tableau1[[Code de Cours Complet]:[Évaluations]],5,0)</f>
        <v>#N/A</v>
      </c>
      <c r="L799" s="2">
        <v>41002</v>
      </c>
      <c r="M799" t="s">
        <v>961</v>
      </c>
      <c r="N799" t="s">
        <v>344</v>
      </c>
    </row>
    <row r="800" spans="1:16" x14ac:dyDescent="0.25">
      <c r="A800" t="s">
        <v>1638</v>
      </c>
      <c r="B800" t="s">
        <v>1641</v>
      </c>
      <c r="C800">
        <v>60</v>
      </c>
      <c r="D800">
        <v>2</v>
      </c>
      <c r="E800" t="str">
        <f>_xlfn.CONCAT(Cours_statut[[#This Row],[Code MEQ]],"-",Cours_statut[[#This Row],[Code d''option]],"-0",Cours_statut[[#This Row],[Version du cours]])</f>
        <v>330-910-RE-60-02</v>
      </c>
      <c r="F800">
        <v>4</v>
      </c>
      <c r="G800">
        <v>2</v>
      </c>
      <c r="H800" s="2">
        <v>44376</v>
      </c>
      <c r="I800" t="s">
        <v>974</v>
      </c>
      <c r="J800">
        <v>2</v>
      </c>
      <c r="K800" t="str">
        <f>VLOOKUP(Cours_statut[[#This Row],[CodeCours]],Tableau1[[Code de Cours Complet]:[Évaluations]],5,0)</f>
        <v>EFel3</v>
      </c>
      <c r="L800" s="2"/>
      <c r="M800" t="s">
        <v>344</v>
      </c>
      <c r="N800" t="str">
        <f>VLOOKUP(Cours_statut[[#This Row],[CodeCours]],Tableau13[CodeCours],1,0)</f>
        <v>330-910-RE-60-02</v>
      </c>
      <c r="O800" t="str">
        <f>VLOOKUP(Cours_statut[[#This Row],[CodeCours]],Message_tuteurs!$A$2:$A$86,1,0)</f>
        <v>330-910-RE-60-02</v>
      </c>
      <c r="P800" t="b">
        <f>Cours_statut[[#This Row],[Est_dansCours_operation_massive]]=Cours_statut[[#This Row],[Est_dans_Message_tuteurs]]</f>
        <v>1</v>
      </c>
    </row>
    <row r="801" spans="1:14" hidden="1" x14ac:dyDescent="0.25">
      <c r="A801" t="s">
        <v>2316</v>
      </c>
      <c r="B801" t="s">
        <v>2317</v>
      </c>
      <c r="C801">
        <v>60</v>
      </c>
      <c r="D801">
        <v>1</v>
      </c>
      <c r="E801" t="str">
        <f>_xlfn.CONCAT(Cours_statut[[#This Row],[Code MEQ]],"-",Cours_statut[[#This Row],[Code d''option]],"-0",Cours_statut[[#This Row],[Version du cours]])</f>
        <v>410-303-FD-60-01</v>
      </c>
      <c r="F801">
        <v>4</v>
      </c>
      <c r="G801">
        <v>2</v>
      </c>
      <c r="H801" s="2">
        <v>40249</v>
      </c>
      <c r="I801" t="s">
        <v>960</v>
      </c>
      <c r="J801">
        <v>3</v>
      </c>
      <c r="K801" t="e">
        <f>VLOOKUP(Cours_statut[[#This Row],[CodeCours]],Tableau1[[Code de Cours Complet]:[Évaluations]],5,0)</f>
        <v>#N/A</v>
      </c>
      <c r="L801" s="2">
        <v>41002</v>
      </c>
      <c r="M801" t="s">
        <v>961</v>
      </c>
      <c r="N801" t="s">
        <v>344</v>
      </c>
    </row>
    <row r="802" spans="1:14" hidden="1" x14ac:dyDescent="0.25">
      <c r="A802" t="s">
        <v>2914</v>
      </c>
      <c r="B802" t="s">
        <v>2919</v>
      </c>
      <c r="C802">
        <v>10</v>
      </c>
      <c r="D802">
        <v>3</v>
      </c>
      <c r="E802" t="str">
        <f>_xlfn.CONCAT(Cours_statut[[#This Row],[Code MEQ]],"-",Cours_statut[[#This Row],[Code d''option]],"-0",Cours_statut[[#This Row],[Version du cours]])</f>
        <v>601-FPF-04-10-03</v>
      </c>
      <c r="F802">
        <v>4</v>
      </c>
      <c r="G802">
        <v>2</v>
      </c>
      <c r="H802" s="2">
        <v>37665</v>
      </c>
      <c r="I802" t="s">
        <v>960</v>
      </c>
      <c r="J802">
        <v>3</v>
      </c>
      <c r="K802" t="e">
        <f>VLOOKUP(Cours_statut[[#This Row],[CodeCours]],Tableau1[[Code de Cours Complet]:[Évaluations]],5,0)</f>
        <v>#N/A</v>
      </c>
      <c r="L802" s="2">
        <v>41002</v>
      </c>
      <c r="M802" t="s">
        <v>961</v>
      </c>
      <c r="N802" t="s">
        <v>344</v>
      </c>
    </row>
    <row r="803" spans="1:14" hidden="1" x14ac:dyDescent="0.25">
      <c r="A803" t="s">
        <v>1579</v>
      </c>
      <c r="B803" t="s">
        <v>1581</v>
      </c>
      <c r="C803">
        <v>10</v>
      </c>
      <c r="D803">
        <v>2</v>
      </c>
      <c r="E803" t="str">
        <f>_xlfn.CONCAT(Cours_statut[[#This Row],[Code MEQ]],"-",Cours_statut[[#This Row],[Code d''option]],"-0",Cours_statut[[#This Row],[Version du cours]])</f>
        <v>322-723-RL-10-02</v>
      </c>
      <c r="F803">
        <v>4</v>
      </c>
      <c r="G803">
        <v>1</v>
      </c>
      <c r="H803" s="2">
        <v>39498</v>
      </c>
      <c r="I803" t="s">
        <v>960</v>
      </c>
      <c r="J803">
        <v>3</v>
      </c>
      <c r="K803" t="e">
        <f>VLOOKUP(Cours_statut[[#This Row],[CodeCours]],Tableau1[[Code de Cours Complet]:[Évaluations]],5,0)</f>
        <v>#N/A</v>
      </c>
      <c r="L803" s="2">
        <v>40976</v>
      </c>
      <c r="M803" t="s">
        <v>961</v>
      </c>
      <c r="N803" t="s">
        <v>344</v>
      </c>
    </row>
    <row r="804" spans="1:14" hidden="1" x14ac:dyDescent="0.25">
      <c r="A804" t="s">
        <v>1579</v>
      </c>
      <c r="B804" t="s">
        <v>1584</v>
      </c>
      <c r="C804">
        <v>11</v>
      </c>
      <c r="D804">
        <v>2</v>
      </c>
      <c r="E804" t="str">
        <f>_xlfn.CONCAT(Cours_statut[[#This Row],[Code MEQ]],"-",Cours_statut[[#This Row],[Code d''option]],"-0",Cours_statut[[#This Row],[Version du cours]])</f>
        <v>322-723-RL-11-02</v>
      </c>
      <c r="F804">
        <v>4</v>
      </c>
      <c r="G804">
        <v>1</v>
      </c>
      <c r="H804" s="2">
        <v>39498</v>
      </c>
      <c r="I804" t="s">
        <v>960</v>
      </c>
      <c r="J804">
        <v>3</v>
      </c>
      <c r="K804" t="e">
        <f>VLOOKUP(Cours_statut[[#This Row],[CodeCours]],Tableau1[[Code de Cours Complet]:[Évaluations]],5,0)</f>
        <v>#N/A</v>
      </c>
      <c r="L804" s="2">
        <v>40976</v>
      </c>
      <c r="M804" t="s">
        <v>961</v>
      </c>
      <c r="N804" t="s">
        <v>344</v>
      </c>
    </row>
    <row r="805" spans="1:14" hidden="1" x14ac:dyDescent="0.25">
      <c r="A805" t="s">
        <v>3127</v>
      </c>
      <c r="B805" t="s">
        <v>3137</v>
      </c>
      <c r="C805">
        <v>20</v>
      </c>
      <c r="D805">
        <v>3</v>
      </c>
      <c r="E805" t="str">
        <f>_xlfn.CONCAT(Cours_statut[[#This Row],[Code MEQ]],"-",Cours_statut[[#This Row],[Code d''option]],"-0",Cours_statut[[#This Row],[Version du cours]])</f>
        <v>607-FPG-03-20-03</v>
      </c>
      <c r="F805">
        <v>5</v>
      </c>
      <c r="G805">
        <v>2</v>
      </c>
      <c r="H805" s="2">
        <v>39773</v>
      </c>
      <c r="I805" t="s">
        <v>960</v>
      </c>
      <c r="J805">
        <v>3</v>
      </c>
      <c r="K805" t="e">
        <f>VLOOKUP(Cours_statut[[#This Row],[CodeCours]],Tableau1[[Code de Cours Complet]:[Évaluations]],5,0)</f>
        <v>#N/A</v>
      </c>
      <c r="L805" s="2">
        <v>40976</v>
      </c>
      <c r="M805" t="s">
        <v>961</v>
      </c>
      <c r="N805" t="s">
        <v>344</v>
      </c>
    </row>
    <row r="806" spans="1:14" hidden="1" x14ac:dyDescent="0.25">
      <c r="A806" t="s">
        <v>2621</v>
      </c>
      <c r="B806" t="s">
        <v>2622</v>
      </c>
      <c r="C806">
        <v>10</v>
      </c>
      <c r="D806">
        <v>1</v>
      </c>
      <c r="E806" t="str">
        <f>_xlfn.CONCAT(Cours_statut[[#This Row],[Code MEQ]],"-",Cours_statut[[#This Row],[Code d''option]],"-0",Cours_statut[[#This Row],[Version du cours]])</f>
        <v>410-F19-FD-10-01</v>
      </c>
      <c r="F806">
        <v>4</v>
      </c>
      <c r="G806">
        <v>1</v>
      </c>
      <c r="H806" s="2">
        <v>38978</v>
      </c>
      <c r="I806" t="s">
        <v>960</v>
      </c>
      <c r="J806">
        <v>3</v>
      </c>
      <c r="K806" t="e">
        <f>VLOOKUP(Cours_statut[[#This Row],[CodeCours]],Tableau1[[Code de Cours Complet]:[Évaluations]],5,0)</f>
        <v>#N/A</v>
      </c>
      <c r="L806" s="2">
        <v>40962</v>
      </c>
      <c r="M806" t="s">
        <v>961</v>
      </c>
      <c r="N806" t="s">
        <v>344</v>
      </c>
    </row>
    <row r="807" spans="1:14" hidden="1" x14ac:dyDescent="0.25">
      <c r="A807" t="s">
        <v>2621</v>
      </c>
      <c r="B807" t="s">
        <v>2623</v>
      </c>
      <c r="C807">
        <v>11</v>
      </c>
      <c r="D807">
        <v>1</v>
      </c>
      <c r="E807" t="str">
        <f>_xlfn.CONCAT(Cours_statut[[#This Row],[Code MEQ]],"-",Cours_statut[[#This Row],[Code d''option]],"-0",Cours_statut[[#This Row],[Version du cours]])</f>
        <v>410-F19-FD-11-01</v>
      </c>
      <c r="F807">
        <v>4</v>
      </c>
      <c r="G807">
        <v>1</v>
      </c>
      <c r="H807" s="2">
        <v>39386</v>
      </c>
      <c r="I807" t="s">
        <v>960</v>
      </c>
      <c r="J807">
        <v>3</v>
      </c>
      <c r="K807" t="e">
        <f>VLOOKUP(Cours_statut[[#This Row],[CodeCours]],Tableau1[[Code de Cours Complet]:[Évaluations]],5,0)</f>
        <v>#N/A</v>
      </c>
      <c r="L807" s="2">
        <v>40962</v>
      </c>
      <c r="M807" t="s">
        <v>961</v>
      </c>
      <c r="N807" t="s">
        <v>344</v>
      </c>
    </row>
    <row r="808" spans="1:14" hidden="1" x14ac:dyDescent="0.25">
      <c r="A808" t="s">
        <v>2624</v>
      </c>
      <c r="B808" t="s">
        <v>2625</v>
      </c>
      <c r="C808">
        <v>10</v>
      </c>
      <c r="D808">
        <v>1</v>
      </c>
      <c r="E808" t="str">
        <f>_xlfn.CONCAT(Cours_statut[[#This Row],[Code MEQ]],"-",Cours_statut[[#This Row],[Code d''option]],"-0",Cours_statut[[#This Row],[Version du cours]])</f>
        <v>410-F20-FD-10-01</v>
      </c>
      <c r="F808">
        <v>4</v>
      </c>
      <c r="G808">
        <v>1</v>
      </c>
      <c r="H808" s="2">
        <v>38978</v>
      </c>
      <c r="I808" t="s">
        <v>960</v>
      </c>
      <c r="J808">
        <v>3</v>
      </c>
      <c r="K808" t="e">
        <f>VLOOKUP(Cours_statut[[#This Row],[CodeCours]],Tableau1[[Code de Cours Complet]:[Évaluations]],5,0)</f>
        <v>#N/A</v>
      </c>
      <c r="L808" s="2">
        <v>40962</v>
      </c>
      <c r="M808" t="s">
        <v>961</v>
      </c>
      <c r="N808" t="s">
        <v>344</v>
      </c>
    </row>
    <row r="809" spans="1:14" hidden="1" x14ac:dyDescent="0.25">
      <c r="A809" t="s">
        <v>2624</v>
      </c>
      <c r="B809" t="s">
        <v>2626</v>
      </c>
      <c r="C809">
        <v>11</v>
      </c>
      <c r="D809">
        <v>1</v>
      </c>
      <c r="E809" t="str">
        <f>_xlfn.CONCAT(Cours_statut[[#This Row],[Code MEQ]],"-",Cours_statut[[#This Row],[Code d''option]],"-0",Cours_statut[[#This Row],[Version du cours]])</f>
        <v>410-F20-FD-11-01</v>
      </c>
      <c r="F809">
        <v>4</v>
      </c>
      <c r="G809">
        <v>1</v>
      </c>
      <c r="H809" s="2">
        <v>39386</v>
      </c>
      <c r="I809" t="s">
        <v>960</v>
      </c>
      <c r="J809">
        <v>3</v>
      </c>
      <c r="K809" t="e">
        <f>VLOOKUP(Cours_statut[[#This Row],[CodeCours]],Tableau1[[Code de Cours Complet]:[Évaluations]],5,0)</f>
        <v>#N/A</v>
      </c>
      <c r="L809" s="2">
        <v>40962</v>
      </c>
      <c r="M809" t="s">
        <v>961</v>
      </c>
      <c r="N809" t="s">
        <v>344</v>
      </c>
    </row>
    <row r="810" spans="1:14" hidden="1" x14ac:dyDescent="0.25">
      <c r="A810" t="s">
        <v>2627</v>
      </c>
      <c r="B810" t="s">
        <v>2628</v>
      </c>
      <c r="C810">
        <v>10</v>
      </c>
      <c r="D810">
        <v>1</v>
      </c>
      <c r="E810" t="str">
        <f>_xlfn.CONCAT(Cours_statut[[#This Row],[Code MEQ]],"-",Cours_statut[[#This Row],[Code d''option]],"-0",Cours_statut[[#This Row],[Version du cours]])</f>
        <v>410-F21-FD-10-01</v>
      </c>
      <c r="F810">
        <v>4</v>
      </c>
      <c r="G810">
        <v>1</v>
      </c>
      <c r="H810" s="2">
        <v>39400</v>
      </c>
      <c r="I810" t="s">
        <v>960</v>
      </c>
      <c r="J810">
        <v>3</v>
      </c>
      <c r="K810" t="e">
        <f>VLOOKUP(Cours_statut[[#This Row],[CodeCours]],Tableau1[[Code de Cours Complet]:[Évaluations]],5,0)</f>
        <v>#N/A</v>
      </c>
      <c r="L810" s="2">
        <v>40962</v>
      </c>
      <c r="M810" t="s">
        <v>961</v>
      </c>
      <c r="N810" t="s">
        <v>344</v>
      </c>
    </row>
    <row r="811" spans="1:14" hidden="1" x14ac:dyDescent="0.25">
      <c r="A811" t="s">
        <v>2627</v>
      </c>
      <c r="B811" t="s">
        <v>2629</v>
      </c>
      <c r="C811">
        <v>11</v>
      </c>
      <c r="D811">
        <v>1</v>
      </c>
      <c r="E811" t="str">
        <f>_xlfn.CONCAT(Cours_statut[[#This Row],[Code MEQ]],"-",Cours_statut[[#This Row],[Code d''option]],"-0",Cours_statut[[#This Row],[Version du cours]])</f>
        <v>410-F21-FD-11-01</v>
      </c>
      <c r="F811">
        <v>4</v>
      </c>
      <c r="G811">
        <v>1</v>
      </c>
      <c r="H811" s="2">
        <v>39899</v>
      </c>
      <c r="I811" t="s">
        <v>960</v>
      </c>
      <c r="J811">
        <v>3</v>
      </c>
      <c r="K811" t="e">
        <f>VLOOKUP(Cours_statut[[#This Row],[CodeCours]],Tableau1[[Code de Cours Complet]:[Évaluations]],5,0)</f>
        <v>#N/A</v>
      </c>
      <c r="L811" s="2">
        <v>40962</v>
      </c>
      <c r="M811" t="s">
        <v>961</v>
      </c>
      <c r="N811" t="s">
        <v>344</v>
      </c>
    </row>
    <row r="812" spans="1:14" hidden="1" x14ac:dyDescent="0.25">
      <c r="A812" t="s">
        <v>2627</v>
      </c>
      <c r="B812" t="s">
        <v>2630</v>
      </c>
      <c r="C812">
        <v>60</v>
      </c>
      <c r="D812">
        <v>1</v>
      </c>
      <c r="E812" t="str">
        <f>_xlfn.CONCAT(Cours_statut[[#This Row],[Code MEQ]],"-",Cours_statut[[#This Row],[Code d''option]],"-0",Cours_statut[[#This Row],[Version du cours]])</f>
        <v>410-F21-FD-60-01</v>
      </c>
      <c r="F812">
        <v>0</v>
      </c>
      <c r="G812">
        <v>1</v>
      </c>
      <c r="H812" s="2">
        <v>40624</v>
      </c>
      <c r="I812" t="s">
        <v>960</v>
      </c>
      <c r="J812">
        <v>3</v>
      </c>
      <c r="K812" t="e">
        <f>VLOOKUP(Cours_statut[[#This Row],[CodeCours]],Tableau1[[Code de Cours Complet]:[Évaluations]],5,0)</f>
        <v>#N/A</v>
      </c>
      <c r="L812" s="2">
        <v>40962</v>
      </c>
      <c r="M812" t="s">
        <v>961</v>
      </c>
      <c r="N812" t="s">
        <v>344</v>
      </c>
    </row>
    <row r="813" spans="1:14" hidden="1" x14ac:dyDescent="0.25">
      <c r="A813" t="s">
        <v>2635</v>
      </c>
      <c r="B813" t="s">
        <v>2638</v>
      </c>
      <c r="C813">
        <v>11</v>
      </c>
      <c r="D813">
        <v>1</v>
      </c>
      <c r="E813" t="str">
        <f>_xlfn.CONCAT(Cours_statut[[#This Row],[Code MEQ]],"-",Cours_statut[[#This Row],[Code d''option]],"-0",Cours_statut[[#This Row],[Version du cours]])</f>
        <v>410-F24-FD-11-01</v>
      </c>
      <c r="F813">
        <v>4</v>
      </c>
      <c r="G813">
        <v>1</v>
      </c>
      <c r="H813" s="2">
        <v>40645</v>
      </c>
      <c r="I813" t="s">
        <v>960</v>
      </c>
      <c r="J813">
        <v>3</v>
      </c>
      <c r="K813" t="e">
        <f>VLOOKUP(Cours_statut[[#This Row],[CodeCours]],Tableau1[[Code de Cours Complet]:[Évaluations]],5,0)</f>
        <v>#N/A</v>
      </c>
      <c r="L813" s="2">
        <v>40962</v>
      </c>
      <c r="M813" t="s">
        <v>961</v>
      </c>
      <c r="N813" t="s">
        <v>344</v>
      </c>
    </row>
    <row r="814" spans="1:14" hidden="1" x14ac:dyDescent="0.25">
      <c r="A814" t="s">
        <v>2592</v>
      </c>
      <c r="B814" t="s">
        <v>2594</v>
      </c>
      <c r="C814">
        <v>10</v>
      </c>
      <c r="D814">
        <v>1</v>
      </c>
      <c r="E814" t="str">
        <f>_xlfn.CONCAT(Cours_statut[[#This Row],[Code MEQ]],"-",Cours_statut[[#This Row],[Code d''option]],"-0",Cours_statut[[#This Row],[Version du cours]])</f>
        <v>410-830-91-10-01</v>
      </c>
      <c r="F814">
        <v>3</v>
      </c>
      <c r="G814">
        <v>1</v>
      </c>
      <c r="H814" s="2">
        <v>37183</v>
      </c>
      <c r="I814" t="s">
        <v>960</v>
      </c>
      <c r="J814">
        <v>3</v>
      </c>
      <c r="K814" t="e">
        <f>VLOOKUP(Cours_statut[[#This Row],[CodeCours]],Tableau1[[Code de Cours Complet]:[Évaluations]],5,0)</f>
        <v>#N/A</v>
      </c>
      <c r="L814" s="2">
        <v>40953</v>
      </c>
      <c r="M814" t="s">
        <v>961</v>
      </c>
      <c r="N814" t="s">
        <v>344</v>
      </c>
    </row>
    <row r="815" spans="1:14" hidden="1" x14ac:dyDescent="0.25">
      <c r="A815" t="s">
        <v>2716</v>
      </c>
      <c r="B815" t="s">
        <v>2720</v>
      </c>
      <c r="C815">
        <v>60</v>
      </c>
      <c r="D815">
        <v>2</v>
      </c>
      <c r="E815" t="str">
        <f>_xlfn.CONCAT(Cours_statut[[#This Row],[Code MEQ]],"-",Cours_statut[[#This Row],[Code d''option]],"-0",Cours_statut[[#This Row],[Version du cours]])</f>
        <v>420-972-91-60-02</v>
      </c>
      <c r="F815">
        <v>4</v>
      </c>
      <c r="G815">
        <v>2</v>
      </c>
      <c r="H815" s="2">
        <v>39352</v>
      </c>
      <c r="I815" t="s">
        <v>960</v>
      </c>
      <c r="J815">
        <v>3</v>
      </c>
      <c r="K815" t="e">
        <f>VLOOKUP(Cours_statut[[#This Row],[CodeCours]],Tableau1[[Code de Cours Complet]:[Évaluations]],5,0)</f>
        <v>#N/A</v>
      </c>
      <c r="L815" s="2">
        <v>40945</v>
      </c>
      <c r="M815" t="s">
        <v>961</v>
      </c>
      <c r="N815" t="s">
        <v>344</v>
      </c>
    </row>
    <row r="816" spans="1:14" hidden="1" x14ac:dyDescent="0.25">
      <c r="A816" t="s">
        <v>1198</v>
      </c>
      <c r="B816" t="s">
        <v>1201</v>
      </c>
      <c r="C816">
        <v>99</v>
      </c>
      <c r="D816">
        <v>1</v>
      </c>
      <c r="E816" t="str">
        <f>_xlfn.CONCAT(Cours_statut[[#This Row],[Code MEQ]],"-",Cours_statut[[#This Row],[Code d''option]],"-0",Cours_statut[[#This Row],[Version du cours]])</f>
        <v>201-015-50-99-01</v>
      </c>
      <c r="F816">
        <v>0</v>
      </c>
      <c r="G816">
        <v>1</v>
      </c>
      <c r="H816" s="2">
        <v>40942</v>
      </c>
      <c r="I816" t="s">
        <v>960</v>
      </c>
      <c r="J816">
        <v>3</v>
      </c>
      <c r="K816" t="e">
        <f>VLOOKUP(Cours_statut[[#This Row],[CodeCours]],Tableau1[[Code de Cours Complet]:[Évaluations]],5,0)</f>
        <v>#N/A</v>
      </c>
      <c r="L816" s="2">
        <v>40942</v>
      </c>
      <c r="M816" t="s">
        <v>961</v>
      </c>
      <c r="N816" t="s">
        <v>344</v>
      </c>
    </row>
    <row r="817" spans="1:16" hidden="1" x14ac:dyDescent="0.25">
      <c r="A817" t="s">
        <v>2538</v>
      </c>
      <c r="B817" t="s">
        <v>2539</v>
      </c>
      <c r="C817">
        <v>60</v>
      </c>
      <c r="D817">
        <v>1</v>
      </c>
      <c r="E817" t="str">
        <f>_xlfn.CONCAT(Cours_statut[[#This Row],[Code MEQ]],"-",Cours_statut[[#This Row],[Code d''option]],"-0",Cours_statut[[#This Row],[Version du cours]])</f>
        <v>410-664-FD-60-01</v>
      </c>
      <c r="F817">
        <v>3</v>
      </c>
      <c r="G817">
        <v>3</v>
      </c>
      <c r="H817" s="2">
        <v>39770</v>
      </c>
      <c r="I817" t="s">
        <v>960</v>
      </c>
      <c r="J817">
        <v>3</v>
      </c>
      <c r="K817" t="e">
        <f>VLOOKUP(Cours_statut[[#This Row],[CodeCours]],Tableau1[[Code de Cours Complet]:[Évaluations]],5,0)</f>
        <v>#N/A</v>
      </c>
      <c r="L817" s="2">
        <v>40921</v>
      </c>
      <c r="M817" t="s">
        <v>961</v>
      </c>
      <c r="N817" t="s">
        <v>344</v>
      </c>
    </row>
    <row r="818" spans="1:16" hidden="1" x14ac:dyDescent="0.25">
      <c r="A818" t="s">
        <v>3109</v>
      </c>
      <c r="B818" t="s">
        <v>3121</v>
      </c>
      <c r="C818">
        <v>20</v>
      </c>
      <c r="D818">
        <v>3</v>
      </c>
      <c r="E818" t="str">
        <f>_xlfn.CONCAT(Cours_statut[[#This Row],[Code MEQ]],"-",Cours_statut[[#This Row],[Code d''option]],"-0",Cours_statut[[#This Row],[Version du cours]])</f>
        <v>607-FPF-03-20-03</v>
      </c>
      <c r="F818">
        <v>4</v>
      </c>
      <c r="G818">
        <v>2</v>
      </c>
      <c r="H818" s="2">
        <v>38300</v>
      </c>
      <c r="I818" t="s">
        <v>960</v>
      </c>
      <c r="J818">
        <v>3</v>
      </c>
      <c r="K818" t="e">
        <f>VLOOKUP(Cours_statut[[#This Row],[CodeCours]],Tableau1[[Code de Cours Complet]:[Évaluations]],5,0)</f>
        <v>#N/A</v>
      </c>
      <c r="L818" s="2">
        <v>40921</v>
      </c>
      <c r="M818" t="s">
        <v>961</v>
      </c>
      <c r="N818" t="s">
        <v>344</v>
      </c>
    </row>
    <row r="819" spans="1:16" hidden="1" x14ac:dyDescent="0.25">
      <c r="A819" t="s">
        <v>1626</v>
      </c>
      <c r="B819" t="s">
        <v>1627</v>
      </c>
      <c r="C819">
        <v>60</v>
      </c>
      <c r="D819">
        <v>1</v>
      </c>
      <c r="E819" t="str">
        <f>_xlfn.CONCAT(Cours_statut[[#This Row],[Code MEQ]],"-",Cours_statut[[#This Row],[Code d''option]],"-0",Cours_statut[[#This Row],[Version du cours]])</f>
        <v>330-001-50-60-01</v>
      </c>
      <c r="F819">
        <v>0</v>
      </c>
      <c r="G819">
        <v>1</v>
      </c>
      <c r="H819" s="2">
        <v>40634</v>
      </c>
      <c r="I819" t="s">
        <v>960</v>
      </c>
      <c r="J819">
        <v>3</v>
      </c>
      <c r="K819" t="e">
        <f>VLOOKUP(Cours_statut[[#This Row],[CodeCours]],Tableau1[[Code de Cours Complet]:[Évaluations]],5,0)</f>
        <v>#N/A</v>
      </c>
      <c r="L819" s="2">
        <v>40914</v>
      </c>
      <c r="M819" t="s">
        <v>961</v>
      </c>
      <c r="N819" t="s">
        <v>344</v>
      </c>
    </row>
    <row r="820" spans="1:16" hidden="1" x14ac:dyDescent="0.25">
      <c r="A820" t="s">
        <v>1020</v>
      </c>
      <c r="B820" t="s">
        <v>1025</v>
      </c>
      <c r="C820">
        <v>10</v>
      </c>
      <c r="D820">
        <v>4</v>
      </c>
      <c r="E820" t="str">
        <f>_xlfn.CONCAT(Cours_statut[[#This Row],[Code MEQ]],"-",Cours_statut[[#This Row],[Code d''option]],"-0",Cours_statut[[#This Row],[Version du cours]])</f>
        <v>109-103-02-10-04</v>
      </c>
      <c r="F820">
        <v>3</v>
      </c>
      <c r="G820">
        <v>1</v>
      </c>
      <c r="H820" s="2">
        <v>39511</v>
      </c>
      <c r="I820" t="s">
        <v>960</v>
      </c>
      <c r="J820">
        <v>3</v>
      </c>
      <c r="K820" t="e">
        <f>VLOOKUP(Cours_statut[[#This Row],[CodeCours]],Tableau1[[Code de Cours Complet]:[Évaluations]],5,0)</f>
        <v>#N/A</v>
      </c>
      <c r="L820" s="2">
        <v>40897</v>
      </c>
      <c r="M820" t="s">
        <v>961</v>
      </c>
      <c r="N820" t="s">
        <v>344</v>
      </c>
    </row>
    <row r="821" spans="1:16" x14ac:dyDescent="0.25">
      <c r="A821" t="s">
        <v>1872</v>
      </c>
      <c r="B821" t="s">
        <v>1879</v>
      </c>
      <c r="C821">
        <v>50</v>
      </c>
      <c r="D821">
        <v>5</v>
      </c>
      <c r="E821" t="str">
        <f>_xlfn.CONCAT(Cours_statut[[#This Row],[Code MEQ]],"-",Cours_statut[[#This Row],[Code d''option]],"-0",Cours_statut[[#This Row],[Version du cours]])</f>
        <v>350-203-FD-50-05</v>
      </c>
      <c r="F821">
        <v>4</v>
      </c>
      <c r="G821">
        <v>2</v>
      </c>
      <c r="H821" s="2">
        <v>44376</v>
      </c>
      <c r="I821" t="s">
        <v>974</v>
      </c>
      <c r="J821">
        <v>2</v>
      </c>
      <c r="K821" t="str">
        <f>VLOOKUP(Cours_statut[[#This Row],[CodeCours]],Tableau1[[Code de Cours Complet]:[Évaluations]],5,0)</f>
        <v>EFel2</v>
      </c>
      <c r="L821" s="2"/>
      <c r="M821" t="s">
        <v>344</v>
      </c>
      <c r="N821" t="str">
        <f>VLOOKUP(Cours_statut[[#This Row],[CodeCours]],Tableau13[CodeCours],1,0)</f>
        <v>350-203-FD-50-05</v>
      </c>
      <c r="O821" t="str">
        <f>VLOOKUP(Cours_statut[[#This Row],[CodeCours]],Message_tuteurs!$A$2:$A$86,1,0)</f>
        <v>350-203-FD-50-05</v>
      </c>
      <c r="P821" t="b">
        <f>Cours_statut[[#This Row],[Est_dansCours_operation_massive]]=Cours_statut[[#This Row],[Est_dans_Message_tuteurs]]</f>
        <v>1</v>
      </c>
    </row>
    <row r="822" spans="1:16" x14ac:dyDescent="0.25">
      <c r="A822" t="s">
        <v>1880</v>
      </c>
      <c r="B822" t="s">
        <v>1885</v>
      </c>
      <c r="C822">
        <v>60</v>
      </c>
      <c r="D822">
        <v>2</v>
      </c>
      <c r="E822" t="str">
        <f>_xlfn.CONCAT(Cours_statut[[#This Row],[Code MEQ]],"-",Cours_statut[[#This Row],[Code d''option]],"-0",Cours_statut[[#This Row],[Version du cours]])</f>
        <v>350-303-FD-60-02</v>
      </c>
      <c r="F822">
        <v>3</v>
      </c>
      <c r="G822">
        <v>2</v>
      </c>
      <c r="H822" s="2">
        <v>44376</v>
      </c>
      <c r="I822" t="s">
        <v>974</v>
      </c>
      <c r="J822">
        <v>2</v>
      </c>
      <c r="K822" t="str">
        <f>VLOOKUP(Cours_statut[[#This Row],[CodeCours]],Tableau1[[Code de Cours Complet]:[Évaluations]],5,0)</f>
        <v>EFel3</v>
      </c>
      <c r="L822" s="2"/>
      <c r="M822" t="s">
        <v>344</v>
      </c>
      <c r="N822" t="str">
        <f>VLOOKUP(Cours_statut[[#This Row],[CodeCours]],Tableau13[CodeCours],1,0)</f>
        <v>350-303-FD-60-02</v>
      </c>
      <c r="O822" t="str">
        <f>VLOOKUP(Cours_statut[[#This Row],[CodeCours]],Message_tuteurs!$A$2:$A$86,1,0)</f>
        <v>350-303-FD-60-02</v>
      </c>
      <c r="P822" t="b">
        <f>Cours_statut[[#This Row],[Est_dansCours_operation_massive]]=Cours_statut[[#This Row],[Est_dans_Message_tuteurs]]</f>
        <v>1</v>
      </c>
    </row>
    <row r="823" spans="1:16" hidden="1" x14ac:dyDescent="0.25">
      <c r="A823" t="s">
        <v>2169</v>
      </c>
      <c r="B823" t="s">
        <v>2179</v>
      </c>
      <c r="C823">
        <v>80</v>
      </c>
      <c r="D823">
        <v>3</v>
      </c>
      <c r="E823" t="str">
        <f>_xlfn.CONCAT(Cours_statut[[#This Row],[Code MEQ]],"-",Cours_statut[[#This Row],[Code d''option]],"-0",Cours_statut[[#This Row],[Version du cours]])</f>
        <v>401-435-90-80-03</v>
      </c>
      <c r="F823">
        <v>4</v>
      </c>
      <c r="G823">
        <v>1</v>
      </c>
      <c r="H823" s="2">
        <v>37944</v>
      </c>
      <c r="I823" t="s">
        <v>960</v>
      </c>
      <c r="J823">
        <v>3</v>
      </c>
      <c r="K823" t="e">
        <f>VLOOKUP(Cours_statut[[#This Row],[CodeCours]],Tableau1[[Code de Cours Complet]:[Évaluations]],5,0)</f>
        <v>#N/A</v>
      </c>
      <c r="L823" s="2">
        <v>40864</v>
      </c>
      <c r="M823" t="s">
        <v>961</v>
      </c>
      <c r="N823" t="s">
        <v>344</v>
      </c>
    </row>
    <row r="824" spans="1:16" hidden="1" x14ac:dyDescent="0.25">
      <c r="A824" t="s">
        <v>1420</v>
      </c>
      <c r="B824" t="s">
        <v>1422</v>
      </c>
      <c r="C824">
        <v>10</v>
      </c>
      <c r="D824">
        <v>2</v>
      </c>
      <c r="E824" t="str">
        <f>_xlfn.CONCAT(Cours_statut[[#This Row],[Code MEQ]],"-",Cours_statut[[#This Row],[Code d''option]],"-0",Cours_statut[[#This Row],[Version du cours]])</f>
        <v>203-FPG-03-10-02</v>
      </c>
      <c r="F824">
        <v>4</v>
      </c>
      <c r="G824">
        <v>1</v>
      </c>
      <c r="H824" s="2">
        <v>38245</v>
      </c>
      <c r="I824" t="s">
        <v>960</v>
      </c>
      <c r="J824">
        <v>3</v>
      </c>
      <c r="K824" t="e">
        <f>VLOOKUP(Cours_statut[[#This Row],[CodeCours]],Tableau1[[Code de Cours Complet]:[Évaluations]],5,0)</f>
        <v>#N/A</v>
      </c>
      <c r="L824" s="2">
        <v>40855</v>
      </c>
      <c r="M824" t="s">
        <v>961</v>
      </c>
      <c r="N824" t="s">
        <v>344</v>
      </c>
    </row>
    <row r="825" spans="1:16" x14ac:dyDescent="0.25">
      <c r="A825" t="s">
        <v>1963</v>
      </c>
      <c r="B825" t="s">
        <v>1967</v>
      </c>
      <c r="C825">
        <v>60</v>
      </c>
      <c r="D825">
        <v>4</v>
      </c>
      <c r="E825" t="str">
        <f>_xlfn.CONCAT(Cours_statut[[#This Row],[Code MEQ]],"-",Cours_statut[[#This Row],[Code d''option]],"-0",Cours_statut[[#This Row],[Version du cours]])</f>
        <v>360-FDR-FD-60-04</v>
      </c>
      <c r="F825">
        <v>4</v>
      </c>
      <c r="G825">
        <v>2</v>
      </c>
      <c r="H825" s="2">
        <v>44376</v>
      </c>
      <c r="I825" t="s">
        <v>974</v>
      </c>
      <c r="J825">
        <v>2</v>
      </c>
      <c r="K825" t="str">
        <f>VLOOKUP(Cours_statut[[#This Row],[CodeCours]],Tableau1[[Code de Cours Complet]:[Évaluations]],5,0)</f>
        <v>EFel2</v>
      </c>
      <c r="L825" s="2"/>
      <c r="M825" t="s">
        <v>344</v>
      </c>
      <c r="N825" t="str">
        <f>VLOOKUP(Cours_statut[[#This Row],[CodeCours]],Tableau13[CodeCours],1,0)</f>
        <v>360-FDR-FD-60-04</v>
      </c>
      <c r="O825" t="str">
        <f>VLOOKUP(Cours_statut[[#This Row],[CodeCours]],Message_tuteurs!$A$2:$A$86,1,0)</f>
        <v>360-FDR-FD-60-04</v>
      </c>
      <c r="P825" t="b">
        <f>Cours_statut[[#This Row],[Est_dansCours_operation_massive]]=Cours_statut[[#This Row],[Est_dans_Message_tuteurs]]</f>
        <v>1</v>
      </c>
    </row>
    <row r="826" spans="1:16" x14ac:dyDescent="0.25">
      <c r="A826" t="s">
        <v>2075</v>
      </c>
      <c r="B826" t="s">
        <v>2079</v>
      </c>
      <c r="C826">
        <v>60</v>
      </c>
      <c r="D826">
        <v>2</v>
      </c>
      <c r="E826" t="str">
        <f>_xlfn.CONCAT(Cours_statut[[#This Row],[Code MEQ]],"-",Cours_statut[[#This Row],[Code d''option]],"-0",Cours_statut[[#This Row],[Version du cours]])</f>
        <v>387-303-FD-60-02</v>
      </c>
      <c r="F826">
        <v>4</v>
      </c>
      <c r="G826">
        <v>2</v>
      </c>
      <c r="H826" s="2">
        <v>44376</v>
      </c>
      <c r="I826" t="s">
        <v>974</v>
      </c>
      <c r="J826">
        <v>2</v>
      </c>
      <c r="K826" t="str">
        <f>VLOOKUP(Cours_statut[[#This Row],[CodeCours]],Tableau1[[Code de Cours Complet]:[Évaluations]],5,0)</f>
        <v>EFel2</v>
      </c>
      <c r="L826" s="2"/>
      <c r="M826" t="s">
        <v>344</v>
      </c>
      <c r="N826" t="str">
        <f>VLOOKUP(Cours_statut[[#This Row],[CodeCours]],Tableau13[CodeCours],1,0)</f>
        <v>387-303-FD-60-02</v>
      </c>
      <c r="O826" t="str">
        <f>VLOOKUP(Cours_statut[[#This Row],[CodeCours]],Message_tuteurs!$A$2:$A$86,1,0)</f>
        <v>387-303-FD-60-02</v>
      </c>
      <c r="P826" t="b">
        <f>Cours_statut[[#This Row],[Est_dansCours_operation_massive]]=Cours_statut[[#This Row],[Est_dans_Message_tuteurs]]</f>
        <v>1</v>
      </c>
    </row>
    <row r="827" spans="1:16" hidden="1" x14ac:dyDescent="0.25">
      <c r="A827" t="s">
        <v>1677</v>
      </c>
      <c r="B827" t="s">
        <v>1682</v>
      </c>
      <c r="C827">
        <v>10</v>
      </c>
      <c r="D827">
        <v>3</v>
      </c>
      <c r="E827" t="str">
        <f>_xlfn.CONCAT(Cours_statut[[#This Row],[Code MEQ]],"-",Cours_statut[[#This Row],[Code d''option]],"-0",Cours_statut[[#This Row],[Version du cours]])</f>
        <v>340-102-03-10-03</v>
      </c>
      <c r="F827">
        <v>4</v>
      </c>
      <c r="G827">
        <v>1</v>
      </c>
      <c r="H827" s="2">
        <v>39364</v>
      </c>
      <c r="I827" t="s">
        <v>960</v>
      </c>
      <c r="J827">
        <v>3</v>
      </c>
      <c r="K827" t="e">
        <f>VLOOKUP(Cours_statut[[#This Row],[CodeCours]],Tableau1[[Code de Cours Complet]:[Évaluations]],5,0)</f>
        <v>#N/A</v>
      </c>
      <c r="L827" s="2">
        <v>40843</v>
      </c>
      <c r="M827" t="s">
        <v>961</v>
      </c>
      <c r="N827" t="s">
        <v>344</v>
      </c>
    </row>
    <row r="828" spans="1:16" x14ac:dyDescent="0.25">
      <c r="A828" t="s">
        <v>2742</v>
      </c>
      <c r="B828" t="s">
        <v>2755</v>
      </c>
      <c r="C828">
        <v>60</v>
      </c>
      <c r="D828">
        <v>2</v>
      </c>
      <c r="E828" t="str">
        <f>_xlfn.CONCAT(Cours_statut[[#This Row],[Code MEQ]],"-",Cours_statut[[#This Row],[Code d''option]],"-0",Cours_statut[[#This Row],[Version du cours]])</f>
        <v>504-FPH-03-60-02</v>
      </c>
      <c r="F828">
        <v>4</v>
      </c>
      <c r="G828">
        <v>2</v>
      </c>
      <c r="H828" s="2">
        <v>44376</v>
      </c>
      <c r="I828" t="s">
        <v>974</v>
      </c>
      <c r="J828">
        <v>2</v>
      </c>
      <c r="K828" t="str">
        <f>VLOOKUP(Cours_statut[[#This Row],[CodeCours]],Tableau1[[Code de Cours Complet]:[Évaluations]],5,0)</f>
        <v>EFel2</v>
      </c>
      <c r="L828" s="2"/>
      <c r="M828" t="s">
        <v>344</v>
      </c>
      <c r="N828" t="str">
        <f>VLOOKUP(Cours_statut[[#This Row],[CodeCours]],Tableau13[CodeCours],1,0)</f>
        <v>504-FPH-03-60-02</v>
      </c>
      <c r="O828" t="str">
        <f>VLOOKUP(Cours_statut[[#This Row],[CodeCours]],Message_tuteurs!$A$2:$A$86,1,0)</f>
        <v>504-FPH-03-60-02</v>
      </c>
      <c r="P828" t="b">
        <f>Cours_statut[[#This Row],[Est_dansCours_operation_massive]]=Cours_statut[[#This Row],[Est_dans_Message_tuteurs]]</f>
        <v>1</v>
      </c>
    </row>
    <row r="829" spans="1:16" x14ac:dyDescent="0.25">
      <c r="A829" t="s">
        <v>2971</v>
      </c>
      <c r="B829" t="s">
        <v>2974</v>
      </c>
      <c r="C829">
        <v>65</v>
      </c>
      <c r="D829">
        <v>2</v>
      </c>
      <c r="E829" t="str">
        <f>_xlfn.CONCAT(Cours_statut[[#This Row],[Code MEQ]],"-",Cours_statut[[#This Row],[Code d''option]],"-0",Cours_statut[[#This Row],[Version du cours]])</f>
        <v>603-EAP-FD-65-02</v>
      </c>
      <c r="F829">
        <v>5</v>
      </c>
      <c r="G829">
        <v>2</v>
      </c>
      <c r="H829" s="2">
        <v>44376</v>
      </c>
      <c r="I829" t="s">
        <v>974</v>
      </c>
      <c r="J829">
        <v>2</v>
      </c>
      <c r="K829" t="str">
        <f>VLOOKUP(Cours_statut[[#This Row],[CodeCours]],Tableau1[[Code de Cours Complet]:[Évaluations]],5,0)</f>
        <v>EFel2</v>
      </c>
      <c r="L829" s="2"/>
      <c r="M829" t="s">
        <v>344</v>
      </c>
      <c r="N829" t="str">
        <f>VLOOKUP(Cours_statut[[#This Row],[CodeCours]],Tableau13[CodeCours],1,0)</f>
        <v>603-EAP-FD-65-02</v>
      </c>
      <c r="O829" t="str">
        <f>VLOOKUP(Cours_statut[[#This Row],[CodeCours]],Message_tuteurs!$A$2:$A$86,1,0)</f>
        <v>603-EAP-FD-65-02</v>
      </c>
      <c r="P829" t="b">
        <f>Cours_statut[[#This Row],[Est_dansCours_operation_massive]]=Cours_statut[[#This Row],[Est_dans_Message_tuteurs]]</f>
        <v>1</v>
      </c>
    </row>
    <row r="830" spans="1:16" hidden="1" x14ac:dyDescent="0.25">
      <c r="A830" t="s">
        <v>958</v>
      </c>
      <c r="B830" t="s">
        <v>962</v>
      </c>
      <c r="C830">
        <v>10</v>
      </c>
      <c r="D830">
        <v>2</v>
      </c>
      <c r="E830" t="str">
        <f>_xlfn.CONCAT(Cours_statut[[#This Row],[Code MEQ]],"-",Cours_statut[[#This Row],[Code d''option]],"-0",Cours_statut[[#This Row],[Version du cours]])</f>
        <v>101-901-RE-10-02</v>
      </c>
      <c r="F830">
        <v>4</v>
      </c>
      <c r="G830">
        <v>1</v>
      </c>
      <c r="H830" s="2">
        <v>38974</v>
      </c>
      <c r="I830" t="s">
        <v>960</v>
      </c>
      <c r="J830">
        <v>3</v>
      </c>
      <c r="K830" t="e">
        <f>VLOOKUP(Cours_statut[[#This Row],[CodeCours]],Tableau1[[Code de Cours Complet]:[Évaluations]],5,0)</f>
        <v>#N/A</v>
      </c>
      <c r="L830" s="2">
        <v>40841</v>
      </c>
      <c r="M830" t="s">
        <v>961</v>
      </c>
      <c r="N830" t="s">
        <v>344</v>
      </c>
    </row>
    <row r="831" spans="1:16" hidden="1" x14ac:dyDescent="0.25">
      <c r="A831" t="s">
        <v>2223</v>
      </c>
      <c r="B831" t="s">
        <v>2224</v>
      </c>
      <c r="C831">
        <v>10</v>
      </c>
      <c r="D831">
        <v>1</v>
      </c>
      <c r="E831" t="str">
        <f>_xlfn.CONCAT(Cours_statut[[#This Row],[Code MEQ]],"-",Cours_statut[[#This Row],[Code d''option]],"-0",Cours_statut[[#This Row],[Version du cours]])</f>
        <v>410-110-FD-10-01</v>
      </c>
      <c r="F831">
        <v>4</v>
      </c>
      <c r="G831">
        <v>1</v>
      </c>
      <c r="H831" s="2">
        <v>40750</v>
      </c>
      <c r="I831" t="s">
        <v>960</v>
      </c>
      <c r="J831">
        <v>3</v>
      </c>
      <c r="K831" t="e">
        <f>VLOOKUP(Cours_statut[[#This Row],[CodeCours]],Tableau1[[Code de Cours Complet]:[Évaluations]],5,0)</f>
        <v>#N/A</v>
      </c>
      <c r="L831" s="2">
        <v>40827</v>
      </c>
      <c r="M831" t="s">
        <v>961</v>
      </c>
      <c r="N831" t="s">
        <v>344</v>
      </c>
    </row>
    <row r="832" spans="1:16" hidden="1" x14ac:dyDescent="0.25">
      <c r="A832" t="s">
        <v>2288</v>
      </c>
      <c r="B832" t="s">
        <v>2289</v>
      </c>
      <c r="C832">
        <v>60</v>
      </c>
      <c r="D832">
        <v>1</v>
      </c>
      <c r="E832" t="str">
        <f>_xlfn.CONCAT(Cours_statut[[#This Row],[Code MEQ]],"-",Cours_statut[[#This Row],[Code d''option]],"-0",Cours_statut[[#This Row],[Version du cours]])</f>
        <v>410-233-FD-60-01</v>
      </c>
      <c r="F832">
        <v>4</v>
      </c>
      <c r="G832">
        <v>1</v>
      </c>
      <c r="H832" s="2">
        <v>39205</v>
      </c>
      <c r="I832" t="s">
        <v>960</v>
      </c>
      <c r="J832">
        <v>3</v>
      </c>
      <c r="K832" t="e">
        <f>VLOOKUP(Cours_statut[[#This Row],[CodeCours]],Tableau1[[Code de Cours Complet]:[Évaluations]],5,0)</f>
        <v>#N/A</v>
      </c>
      <c r="L832" s="2">
        <v>40813</v>
      </c>
      <c r="M832" t="s">
        <v>961</v>
      </c>
      <c r="N832" t="s">
        <v>344</v>
      </c>
    </row>
    <row r="833" spans="1:16" x14ac:dyDescent="0.25">
      <c r="A833" t="s">
        <v>1517</v>
      </c>
      <c r="B833" t="s">
        <v>1528</v>
      </c>
      <c r="C833">
        <v>60</v>
      </c>
      <c r="D833">
        <v>5</v>
      </c>
      <c r="E833" t="str">
        <f>_xlfn.CONCAT(Cours_statut[[#This Row],[Code MEQ]],"-",Cours_statut[[#This Row],[Code d''option]],"-0",Cours_statut[[#This Row],[Version du cours]])</f>
        <v>320-103-FD-60-05</v>
      </c>
      <c r="F833">
        <v>4</v>
      </c>
      <c r="G833">
        <v>2</v>
      </c>
      <c r="H833" s="2">
        <v>44368</v>
      </c>
      <c r="I833" t="s">
        <v>974</v>
      </c>
      <c r="J833">
        <v>2</v>
      </c>
      <c r="K833" t="str">
        <f>VLOOKUP(Cours_statut[[#This Row],[CodeCours]],Tableau1[[Code de Cours Complet]:[Évaluations]],5,0)</f>
        <v>EFel2</v>
      </c>
      <c r="L833" s="2"/>
      <c r="M833" t="s">
        <v>344</v>
      </c>
      <c r="N833" t="str">
        <f>VLOOKUP(Cours_statut[[#This Row],[CodeCours]],Tableau13[CodeCours],1,0)</f>
        <v>320-103-FD-60-05</v>
      </c>
      <c r="O833" t="str">
        <f>VLOOKUP(Cours_statut[[#This Row],[CodeCours]],Message_tuteurs!$A$2:$A$86,1,0)</f>
        <v>320-103-FD-60-05</v>
      </c>
      <c r="P833" t="b">
        <f>Cours_statut[[#This Row],[Est_dansCours_operation_massive]]=Cours_statut[[#This Row],[Est_dans_Message_tuteurs]]</f>
        <v>1</v>
      </c>
    </row>
    <row r="834" spans="1:16" hidden="1" x14ac:dyDescent="0.25">
      <c r="A834" t="s">
        <v>1677</v>
      </c>
      <c r="B834" t="s">
        <v>1683</v>
      </c>
      <c r="C834">
        <v>14</v>
      </c>
      <c r="D834">
        <v>1</v>
      </c>
      <c r="E834" t="str">
        <f>_xlfn.CONCAT(Cours_statut[[#This Row],[Code MEQ]],"-",Cours_statut[[#This Row],[Code d''option]],"-0",Cours_statut[[#This Row],[Version du cours]])</f>
        <v>340-102-03-14-01</v>
      </c>
      <c r="F834">
        <v>4</v>
      </c>
      <c r="G834">
        <v>1</v>
      </c>
      <c r="H834" s="2">
        <v>40478</v>
      </c>
      <c r="I834" t="s">
        <v>960</v>
      </c>
      <c r="J834">
        <v>3</v>
      </c>
      <c r="K834" t="e">
        <f>VLOOKUP(Cours_statut[[#This Row],[CodeCours]],Tableau1[[Code de Cours Complet]:[Évaluations]],5,0)</f>
        <v>#N/A</v>
      </c>
      <c r="L834" s="2">
        <v>40808</v>
      </c>
      <c r="M834" t="s">
        <v>961</v>
      </c>
      <c r="N834" t="s">
        <v>344</v>
      </c>
    </row>
    <row r="835" spans="1:16" hidden="1" x14ac:dyDescent="0.25">
      <c r="A835" t="s">
        <v>1413</v>
      </c>
      <c r="B835" t="s">
        <v>1416</v>
      </c>
      <c r="C835">
        <v>10</v>
      </c>
      <c r="D835">
        <v>2</v>
      </c>
      <c r="E835" t="str">
        <f>_xlfn.CONCAT(Cours_statut[[#This Row],[Code MEQ]],"-",Cours_statut[[#This Row],[Code d''option]],"-0",Cours_statut[[#This Row],[Version du cours]])</f>
        <v>203-101-95-10-02</v>
      </c>
      <c r="F835">
        <v>6</v>
      </c>
      <c r="G835">
        <v>1</v>
      </c>
      <c r="H835" s="2">
        <v>38754</v>
      </c>
      <c r="I835" t="s">
        <v>960</v>
      </c>
      <c r="J835">
        <v>3</v>
      </c>
      <c r="K835" t="e">
        <f>VLOOKUP(Cours_statut[[#This Row],[CodeCours]],Tableau1[[Code de Cours Complet]:[Évaluations]],5,0)</f>
        <v>#N/A</v>
      </c>
      <c r="L835" s="2">
        <v>40801</v>
      </c>
      <c r="M835" t="s">
        <v>961</v>
      </c>
      <c r="N835" t="s">
        <v>344</v>
      </c>
    </row>
    <row r="836" spans="1:16" hidden="1" x14ac:dyDescent="0.25">
      <c r="A836" t="s">
        <v>2169</v>
      </c>
      <c r="B836" t="s">
        <v>2175</v>
      </c>
      <c r="C836">
        <v>10</v>
      </c>
      <c r="D836">
        <v>3</v>
      </c>
      <c r="E836" t="str">
        <f>_xlfn.CONCAT(Cours_statut[[#This Row],[Code MEQ]],"-",Cours_statut[[#This Row],[Code d''option]],"-0",Cours_statut[[#This Row],[Version du cours]])</f>
        <v>401-435-90-10-03</v>
      </c>
      <c r="F836">
        <v>4</v>
      </c>
      <c r="G836">
        <v>1</v>
      </c>
      <c r="H836" s="2">
        <v>37077</v>
      </c>
      <c r="I836" t="s">
        <v>960</v>
      </c>
      <c r="J836">
        <v>3</v>
      </c>
      <c r="K836" t="e">
        <f>VLOOKUP(Cours_statut[[#This Row],[CodeCours]],Tableau1[[Code de Cours Complet]:[Évaluations]],5,0)</f>
        <v>#N/A</v>
      </c>
      <c r="L836" s="2">
        <v>40801</v>
      </c>
      <c r="M836" t="s">
        <v>961</v>
      </c>
      <c r="N836" t="s">
        <v>344</v>
      </c>
    </row>
    <row r="837" spans="1:16" hidden="1" x14ac:dyDescent="0.25">
      <c r="A837" t="s">
        <v>1358</v>
      </c>
      <c r="B837" t="s">
        <v>1361</v>
      </c>
      <c r="C837">
        <v>10</v>
      </c>
      <c r="D837">
        <v>2</v>
      </c>
      <c r="E837" t="str">
        <f>_xlfn.CONCAT(Cours_statut[[#This Row],[Code MEQ]],"-",Cours_statut[[#This Row],[Code d''option]],"-0",Cours_statut[[#This Row],[Version du cours]])</f>
        <v>201-NYB-05-10-02</v>
      </c>
      <c r="F837">
        <v>4</v>
      </c>
      <c r="G837">
        <v>1</v>
      </c>
      <c r="H837" s="2">
        <v>37526</v>
      </c>
      <c r="I837" t="s">
        <v>960</v>
      </c>
      <c r="J837">
        <v>3</v>
      </c>
      <c r="K837" t="e">
        <f>VLOOKUP(Cours_statut[[#This Row],[CodeCours]],Tableau1[[Code de Cours Complet]:[Évaluations]],5,0)</f>
        <v>#N/A</v>
      </c>
      <c r="L837" s="2">
        <v>40799</v>
      </c>
      <c r="M837" t="s">
        <v>961</v>
      </c>
      <c r="N837" t="s">
        <v>344</v>
      </c>
    </row>
    <row r="838" spans="1:16" hidden="1" x14ac:dyDescent="0.25">
      <c r="A838" t="s">
        <v>1358</v>
      </c>
      <c r="B838" t="s">
        <v>1363</v>
      </c>
      <c r="C838">
        <v>14</v>
      </c>
      <c r="D838">
        <v>2</v>
      </c>
      <c r="E838" t="str">
        <f>_xlfn.CONCAT(Cours_statut[[#This Row],[Code MEQ]],"-",Cours_statut[[#This Row],[Code d''option]],"-0",Cours_statut[[#This Row],[Version du cours]])</f>
        <v>201-NYB-05-14-02</v>
      </c>
      <c r="F838">
        <v>4</v>
      </c>
      <c r="G838">
        <v>1</v>
      </c>
      <c r="H838" s="2">
        <v>39920</v>
      </c>
      <c r="I838" t="s">
        <v>960</v>
      </c>
      <c r="J838">
        <v>3</v>
      </c>
      <c r="K838" t="e">
        <f>VLOOKUP(Cours_statut[[#This Row],[CodeCours]],Tableau1[[Code de Cours Complet]:[Évaluations]],5,0)</f>
        <v>#N/A</v>
      </c>
      <c r="L838" s="2">
        <v>40799</v>
      </c>
      <c r="M838" t="s">
        <v>961</v>
      </c>
      <c r="N838" t="s">
        <v>344</v>
      </c>
    </row>
    <row r="839" spans="1:16" hidden="1" x14ac:dyDescent="0.25">
      <c r="A839" t="s">
        <v>2039</v>
      </c>
      <c r="B839" t="s">
        <v>2041</v>
      </c>
      <c r="C839">
        <v>10</v>
      </c>
      <c r="D839">
        <v>1</v>
      </c>
      <c r="E839" t="str">
        <f>_xlfn.CONCAT(Cours_statut[[#This Row],[Code MEQ]],"-",Cours_statut[[#This Row],[Code d''option]],"-0",Cours_statut[[#This Row],[Version du cours]])</f>
        <v>385-941-91-10-01</v>
      </c>
      <c r="F839">
        <v>5</v>
      </c>
      <c r="G839">
        <v>1</v>
      </c>
      <c r="H839" s="2">
        <v>37081</v>
      </c>
      <c r="I839" t="s">
        <v>960</v>
      </c>
      <c r="J839">
        <v>3</v>
      </c>
      <c r="K839" t="e">
        <f>VLOOKUP(Cours_statut[[#This Row],[CodeCours]],Tableau1[[Code de Cours Complet]:[Évaluations]],5,0)</f>
        <v>#N/A</v>
      </c>
      <c r="L839" s="2">
        <v>40777</v>
      </c>
      <c r="M839" t="s">
        <v>961</v>
      </c>
      <c r="N839" t="s">
        <v>344</v>
      </c>
    </row>
    <row r="840" spans="1:16" hidden="1" x14ac:dyDescent="0.25">
      <c r="A840" t="s">
        <v>1054</v>
      </c>
      <c r="B840" t="s">
        <v>1060</v>
      </c>
      <c r="C840">
        <v>10</v>
      </c>
      <c r="D840">
        <v>4</v>
      </c>
      <c r="E840" t="str">
        <f>_xlfn.CONCAT(Cours_statut[[#This Row],[Code MEQ]],"-",Cours_statut[[#This Row],[Code d''option]],"-0",Cours_statut[[#This Row],[Version du cours]])</f>
        <v>109-105-02-10-04</v>
      </c>
      <c r="F840">
        <v>3</v>
      </c>
      <c r="G840">
        <v>1</v>
      </c>
      <c r="H840" s="2">
        <v>39511</v>
      </c>
      <c r="I840" t="s">
        <v>960</v>
      </c>
      <c r="J840">
        <v>3</v>
      </c>
      <c r="K840" t="e">
        <f>VLOOKUP(Cours_statut[[#This Row],[CodeCours]],Tableau1[[Code de Cours Complet]:[Évaluations]],5,0)</f>
        <v>#N/A</v>
      </c>
      <c r="L840" s="2">
        <v>40774</v>
      </c>
      <c r="M840" t="s">
        <v>961</v>
      </c>
      <c r="N840" t="s">
        <v>344</v>
      </c>
    </row>
    <row r="841" spans="1:16" hidden="1" x14ac:dyDescent="0.25">
      <c r="A841" t="s">
        <v>1054</v>
      </c>
      <c r="B841" t="s">
        <v>1064</v>
      </c>
      <c r="C841">
        <v>11</v>
      </c>
      <c r="D841">
        <v>4</v>
      </c>
      <c r="E841" t="str">
        <f>_xlfn.CONCAT(Cours_statut[[#This Row],[Code MEQ]],"-",Cours_statut[[#This Row],[Code d''option]],"-0",Cours_statut[[#This Row],[Version du cours]])</f>
        <v>109-105-02-11-04</v>
      </c>
      <c r="F841">
        <v>3</v>
      </c>
      <c r="G841">
        <v>1</v>
      </c>
      <c r="H841" s="2">
        <v>39521</v>
      </c>
      <c r="I841" t="s">
        <v>960</v>
      </c>
      <c r="J841">
        <v>3</v>
      </c>
      <c r="K841" t="e">
        <f>VLOOKUP(Cours_statut[[#This Row],[CodeCours]],Tableau1[[Code de Cours Complet]:[Évaluations]],5,0)</f>
        <v>#N/A</v>
      </c>
      <c r="L841" s="2">
        <v>40770</v>
      </c>
      <c r="M841" t="s">
        <v>961</v>
      </c>
      <c r="N841" t="s">
        <v>344</v>
      </c>
    </row>
    <row r="842" spans="1:16" hidden="1" x14ac:dyDescent="0.25">
      <c r="A842" t="s">
        <v>1293</v>
      </c>
      <c r="B842" t="s">
        <v>1305</v>
      </c>
      <c r="C842">
        <v>11</v>
      </c>
      <c r="D842">
        <v>4</v>
      </c>
      <c r="E842" t="str">
        <f>_xlfn.CONCAT(Cours_statut[[#This Row],[Code MEQ]],"-",Cours_statut[[#This Row],[Code d''option]],"-0",Cours_statut[[#This Row],[Version du cours]])</f>
        <v>201-337-77-11-04</v>
      </c>
      <c r="F842">
        <v>4</v>
      </c>
      <c r="G842">
        <v>1</v>
      </c>
      <c r="H842" s="2">
        <v>38308</v>
      </c>
      <c r="I842" t="s">
        <v>960</v>
      </c>
      <c r="J842">
        <v>3</v>
      </c>
      <c r="K842" t="e">
        <f>VLOOKUP(Cours_statut[[#This Row],[CodeCours]],Tableau1[[Code de Cours Complet]:[Évaluations]],5,0)</f>
        <v>#N/A</v>
      </c>
      <c r="L842" s="2">
        <v>40766</v>
      </c>
      <c r="M842" t="s">
        <v>961</v>
      </c>
      <c r="N842" t="s">
        <v>344</v>
      </c>
    </row>
    <row r="843" spans="1:16" hidden="1" x14ac:dyDescent="0.25">
      <c r="A843" t="s">
        <v>1643</v>
      </c>
      <c r="B843" t="s">
        <v>1645</v>
      </c>
      <c r="C843">
        <v>10</v>
      </c>
      <c r="D843">
        <v>1</v>
      </c>
      <c r="E843" t="str">
        <f>_xlfn.CONCAT(Cours_statut[[#This Row],[Code MEQ]],"-",Cours_statut[[#This Row],[Code d''option]],"-0",Cours_statut[[#This Row],[Version du cours]])</f>
        <v>330-951-91-10-01</v>
      </c>
      <c r="F843">
        <v>5</v>
      </c>
      <c r="G843">
        <v>1</v>
      </c>
      <c r="H843" s="2">
        <v>37071</v>
      </c>
      <c r="I843" t="s">
        <v>960</v>
      </c>
      <c r="J843">
        <v>3</v>
      </c>
      <c r="K843" t="e">
        <f>VLOOKUP(Cours_statut[[#This Row],[CodeCours]],Tableau1[[Code de Cours Complet]:[Évaluations]],5,0)</f>
        <v>#N/A</v>
      </c>
      <c r="L843" s="2">
        <v>40766</v>
      </c>
      <c r="M843" t="s">
        <v>961</v>
      </c>
      <c r="N843" t="s">
        <v>344</v>
      </c>
    </row>
    <row r="844" spans="1:16" hidden="1" x14ac:dyDescent="0.25">
      <c r="A844" t="s">
        <v>2141</v>
      </c>
      <c r="B844" t="s">
        <v>2147</v>
      </c>
      <c r="C844">
        <v>10</v>
      </c>
      <c r="D844">
        <v>3</v>
      </c>
      <c r="E844" t="str">
        <f>_xlfn.CONCAT(Cours_statut[[#This Row],[Code MEQ]],"-",Cours_statut[[#This Row],[Code d''option]],"-0",Cours_statut[[#This Row],[Version du cours]])</f>
        <v>401-401-90-10-03</v>
      </c>
      <c r="F844">
        <v>5</v>
      </c>
      <c r="G844">
        <v>1</v>
      </c>
      <c r="H844" s="2">
        <v>37077</v>
      </c>
      <c r="I844" t="s">
        <v>960</v>
      </c>
      <c r="J844">
        <v>3</v>
      </c>
      <c r="K844" t="e">
        <f>VLOOKUP(Cours_statut[[#This Row],[CodeCours]],Tableau1[[Code de Cours Complet]:[Évaluations]],5,0)</f>
        <v>#N/A</v>
      </c>
      <c r="L844" s="2">
        <v>40766</v>
      </c>
      <c r="M844" t="s">
        <v>961</v>
      </c>
      <c r="N844" t="s">
        <v>344</v>
      </c>
    </row>
    <row r="845" spans="1:16" hidden="1" x14ac:dyDescent="0.25">
      <c r="A845" t="s">
        <v>2270</v>
      </c>
      <c r="B845" t="s">
        <v>2274</v>
      </c>
      <c r="C845">
        <v>10</v>
      </c>
      <c r="D845">
        <v>2</v>
      </c>
      <c r="E845" t="str">
        <f>_xlfn.CONCAT(Cours_statut[[#This Row],[Code MEQ]],"-",Cours_statut[[#This Row],[Code d''option]],"-0",Cours_statut[[#This Row],[Version du cours]])</f>
        <v>410-210-90-10-02</v>
      </c>
      <c r="F845">
        <v>4</v>
      </c>
      <c r="G845">
        <v>1</v>
      </c>
      <c r="H845" s="2">
        <v>37070</v>
      </c>
      <c r="I845" t="s">
        <v>960</v>
      </c>
      <c r="J845">
        <v>3</v>
      </c>
      <c r="K845" t="e">
        <f>VLOOKUP(Cours_statut[[#This Row],[CodeCours]],Tableau1[[Code de Cours Complet]:[Évaluations]],5,0)</f>
        <v>#N/A</v>
      </c>
      <c r="L845" s="2">
        <v>40766</v>
      </c>
      <c r="M845" t="s">
        <v>961</v>
      </c>
      <c r="N845" t="s">
        <v>344</v>
      </c>
    </row>
    <row r="846" spans="1:16" hidden="1" x14ac:dyDescent="0.25">
      <c r="A846" t="s">
        <v>2359</v>
      </c>
      <c r="B846" t="s">
        <v>2363</v>
      </c>
      <c r="C846">
        <v>10</v>
      </c>
      <c r="D846">
        <v>2</v>
      </c>
      <c r="E846" t="str">
        <f>_xlfn.CONCAT(Cours_statut[[#This Row],[Code MEQ]],"-",Cours_statut[[#This Row],[Code d''option]],"-0",Cours_statut[[#This Row],[Version du cours]])</f>
        <v>410-410-90-10-02</v>
      </c>
      <c r="F846">
        <v>5</v>
      </c>
      <c r="G846">
        <v>1</v>
      </c>
      <c r="H846" s="2">
        <v>37081</v>
      </c>
      <c r="I846" t="s">
        <v>960</v>
      </c>
      <c r="J846">
        <v>3</v>
      </c>
      <c r="K846" t="e">
        <f>VLOOKUP(Cours_statut[[#This Row],[CodeCours]],Tableau1[[Code de Cours Complet]:[Évaluations]],5,0)</f>
        <v>#N/A</v>
      </c>
      <c r="L846" s="2">
        <v>40766</v>
      </c>
      <c r="M846" t="s">
        <v>961</v>
      </c>
      <c r="N846" t="s">
        <v>344</v>
      </c>
    </row>
    <row r="847" spans="1:16" hidden="1" x14ac:dyDescent="0.25">
      <c r="A847" t="s">
        <v>2449</v>
      </c>
      <c r="B847" t="s">
        <v>2451</v>
      </c>
      <c r="C847">
        <v>10</v>
      </c>
      <c r="D847">
        <v>1</v>
      </c>
      <c r="E847" t="str">
        <f>_xlfn.CONCAT(Cours_statut[[#This Row],[Code MEQ]],"-",Cours_statut[[#This Row],[Code d''option]],"-0",Cours_statut[[#This Row],[Version du cours]])</f>
        <v>410-539-90-10-01</v>
      </c>
      <c r="F847">
        <v>4</v>
      </c>
      <c r="G847">
        <v>1</v>
      </c>
      <c r="H847" s="2">
        <v>37107</v>
      </c>
      <c r="I847" t="s">
        <v>960</v>
      </c>
      <c r="J847">
        <v>3</v>
      </c>
      <c r="K847" t="e">
        <f>VLOOKUP(Cours_statut[[#This Row],[CodeCours]],Tableau1[[Code de Cours Complet]:[Évaluations]],5,0)</f>
        <v>#N/A</v>
      </c>
      <c r="L847" s="2">
        <v>40766</v>
      </c>
      <c r="M847" t="s">
        <v>961</v>
      </c>
      <c r="N847" t="s">
        <v>344</v>
      </c>
    </row>
    <row r="848" spans="1:16" hidden="1" x14ac:dyDescent="0.25">
      <c r="A848" t="s">
        <v>2723</v>
      </c>
      <c r="B848" t="s">
        <v>2726</v>
      </c>
      <c r="C848">
        <v>10</v>
      </c>
      <c r="D848">
        <v>2</v>
      </c>
      <c r="E848" t="str">
        <f>_xlfn.CONCAT(Cours_statut[[#This Row],[Code MEQ]],"-",Cours_statut[[#This Row],[Code d''option]],"-0",Cours_statut[[#This Row],[Version du cours]])</f>
        <v>420-984-91-10-02</v>
      </c>
      <c r="F848">
        <v>5</v>
      </c>
      <c r="G848">
        <v>1</v>
      </c>
      <c r="H848" s="2">
        <v>38296</v>
      </c>
      <c r="I848" t="s">
        <v>960</v>
      </c>
      <c r="J848">
        <v>3</v>
      </c>
      <c r="K848" t="e">
        <f>VLOOKUP(Cours_statut[[#This Row],[CodeCours]],Tableau1[[Code de Cours Complet]:[Évaluations]],5,0)</f>
        <v>#N/A</v>
      </c>
      <c r="L848" s="2">
        <v>40766</v>
      </c>
      <c r="M848" t="s">
        <v>961</v>
      </c>
      <c r="N848" t="s">
        <v>344</v>
      </c>
    </row>
    <row r="849" spans="1:16" hidden="1" x14ac:dyDescent="0.25">
      <c r="A849" t="s">
        <v>2986</v>
      </c>
      <c r="B849" t="s">
        <v>2992</v>
      </c>
      <c r="C849">
        <v>50</v>
      </c>
      <c r="D849">
        <v>1</v>
      </c>
      <c r="E849" t="str">
        <f>_xlfn.CONCAT(Cours_statut[[#This Row],[Code MEQ]],"-",Cours_statut[[#This Row],[Code d''option]],"-0",Cours_statut[[#This Row],[Version du cours]])</f>
        <v>604-100-03-50-01</v>
      </c>
      <c r="F849">
        <v>4</v>
      </c>
      <c r="G849">
        <v>2</v>
      </c>
      <c r="H849" s="2">
        <v>37932</v>
      </c>
      <c r="I849" t="s">
        <v>960</v>
      </c>
      <c r="J849">
        <v>3</v>
      </c>
      <c r="K849" t="e">
        <f>VLOOKUP(Cours_statut[[#This Row],[CodeCours]],Tableau1[[Code de Cours Complet]:[Évaluations]],5,0)</f>
        <v>#N/A</v>
      </c>
      <c r="L849" s="2">
        <v>40765</v>
      </c>
      <c r="M849" t="s">
        <v>961</v>
      </c>
      <c r="N849" t="s">
        <v>344</v>
      </c>
    </row>
    <row r="850" spans="1:16" hidden="1" x14ac:dyDescent="0.25">
      <c r="A850" t="s">
        <v>2997</v>
      </c>
      <c r="B850" t="s">
        <v>3006</v>
      </c>
      <c r="C850">
        <v>50</v>
      </c>
      <c r="D850">
        <v>2</v>
      </c>
      <c r="E850" t="str">
        <f>_xlfn.CONCAT(Cours_statut[[#This Row],[Code MEQ]],"-",Cours_statut[[#This Row],[Code d''option]],"-0",Cours_statut[[#This Row],[Version du cours]])</f>
        <v>604-101-03-50-02</v>
      </c>
      <c r="F850">
        <v>5</v>
      </c>
      <c r="G850">
        <v>2</v>
      </c>
      <c r="H850" s="2">
        <v>38296</v>
      </c>
      <c r="I850" t="s">
        <v>960</v>
      </c>
      <c r="J850">
        <v>3</v>
      </c>
      <c r="K850" t="e">
        <f>VLOOKUP(Cours_statut[[#This Row],[CodeCours]],Tableau1[[Code de Cours Complet]:[Évaluations]],5,0)</f>
        <v>#N/A</v>
      </c>
      <c r="L850" s="2">
        <v>40765</v>
      </c>
      <c r="M850" t="s">
        <v>961</v>
      </c>
      <c r="N850" t="s">
        <v>344</v>
      </c>
    </row>
    <row r="851" spans="1:16" hidden="1" x14ac:dyDescent="0.25">
      <c r="A851" t="s">
        <v>2997</v>
      </c>
      <c r="B851" t="s">
        <v>3001</v>
      </c>
      <c r="C851">
        <v>10</v>
      </c>
      <c r="D851">
        <v>2</v>
      </c>
      <c r="E851" t="str">
        <f>_xlfn.CONCAT(Cours_statut[[#This Row],[Code MEQ]],"-",Cours_statut[[#This Row],[Code d''option]],"-0",Cours_statut[[#This Row],[Version du cours]])</f>
        <v>604-101-03-10-02</v>
      </c>
      <c r="F851">
        <v>4</v>
      </c>
      <c r="G851">
        <v>2</v>
      </c>
      <c r="H851" s="2">
        <v>37686</v>
      </c>
      <c r="I851" t="s">
        <v>960</v>
      </c>
      <c r="J851">
        <v>3</v>
      </c>
      <c r="K851" t="e">
        <f>VLOOKUP(Cours_statut[[#This Row],[CodeCours]],Tableau1[[Code de Cours Complet]:[Évaluations]],5,0)</f>
        <v>#N/A</v>
      </c>
      <c r="L851" s="2">
        <v>40764</v>
      </c>
      <c r="M851" t="s">
        <v>961</v>
      </c>
      <c r="N851" t="s">
        <v>344</v>
      </c>
    </row>
    <row r="852" spans="1:16" hidden="1" x14ac:dyDescent="0.25">
      <c r="A852" t="s">
        <v>1695</v>
      </c>
      <c r="B852" t="s">
        <v>1713</v>
      </c>
      <c r="C852">
        <v>54</v>
      </c>
      <c r="D852">
        <v>1</v>
      </c>
      <c r="E852" t="str">
        <f>_xlfn.CONCAT(Cours_statut[[#This Row],[Code MEQ]],"-",Cours_statut[[#This Row],[Code d''option]],"-0",Cours_statut[[#This Row],[Version du cours]])</f>
        <v>340-103-04-54-01</v>
      </c>
      <c r="F852">
        <v>3</v>
      </c>
      <c r="G852">
        <v>1</v>
      </c>
      <c r="H852" s="2">
        <v>39776</v>
      </c>
      <c r="I852" t="s">
        <v>960</v>
      </c>
      <c r="J852">
        <v>3</v>
      </c>
      <c r="K852" t="e">
        <f>VLOOKUP(Cours_statut[[#This Row],[CodeCours]],Tableau1[[Code de Cours Complet]:[Évaluations]],5,0)</f>
        <v>#N/A</v>
      </c>
      <c r="L852" s="2">
        <v>40763</v>
      </c>
      <c r="M852" t="s">
        <v>961</v>
      </c>
      <c r="N852" t="s">
        <v>344</v>
      </c>
    </row>
    <row r="853" spans="1:16" hidden="1" x14ac:dyDescent="0.25">
      <c r="A853" t="s">
        <v>990</v>
      </c>
      <c r="B853" t="s">
        <v>992</v>
      </c>
      <c r="C853">
        <v>10</v>
      </c>
      <c r="D853">
        <v>1</v>
      </c>
      <c r="E853" t="str">
        <f>_xlfn.CONCAT(Cours_statut[[#This Row],[Code MEQ]],"-",Cours_statut[[#This Row],[Code d''option]],"-0",Cours_statut[[#This Row],[Version du cours]])</f>
        <v>105-FPF-03-10-01</v>
      </c>
      <c r="F853">
        <v>5</v>
      </c>
      <c r="G853">
        <v>1</v>
      </c>
      <c r="H853" s="2">
        <v>37081</v>
      </c>
      <c r="I853" t="s">
        <v>960</v>
      </c>
      <c r="J853">
        <v>3</v>
      </c>
      <c r="K853" t="e">
        <f>VLOOKUP(Cours_statut[[#This Row],[CodeCours]],Tableau1[[Code de Cours Complet]:[Évaluations]],5,0)</f>
        <v>#N/A</v>
      </c>
      <c r="L853" s="2">
        <v>40758</v>
      </c>
      <c r="M853" t="s">
        <v>961</v>
      </c>
      <c r="N853" t="s">
        <v>344</v>
      </c>
    </row>
    <row r="854" spans="1:16" hidden="1" x14ac:dyDescent="0.25">
      <c r="A854" t="s">
        <v>1020</v>
      </c>
      <c r="B854" t="s">
        <v>1029</v>
      </c>
      <c r="C854">
        <v>80</v>
      </c>
      <c r="D854">
        <v>4</v>
      </c>
      <c r="E854" t="str">
        <f>_xlfn.CONCAT(Cours_statut[[#This Row],[Code MEQ]],"-",Cours_statut[[#This Row],[Code d''option]],"-0",Cours_statut[[#This Row],[Version du cours]])</f>
        <v>109-103-02-80-04</v>
      </c>
      <c r="F854">
        <v>3</v>
      </c>
      <c r="G854">
        <v>1</v>
      </c>
      <c r="H854" s="2">
        <v>39511</v>
      </c>
      <c r="I854" t="s">
        <v>960</v>
      </c>
      <c r="J854">
        <v>3</v>
      </c>
      <c r="K854" t="e">
        <f>VLOOKUP(Cours_statut[[#This Row],[CodeCours]],Tableau1[[Code de Cours Complet]:[Évaluations]],5,0)</f>
        <v>#N/A</v>
      </c>
      <c r="L854" s="2">
        <v>40758</v>
      </c>
      <c r="M854" t="s">
        <v>961</v>
      </c>
      <c r="N854" t="s">
        <v>344</v>
      </c>
    </row>
    <row r="855" spans="1:16" x14ac:dyDescent="0.25">
      <c r="A855" t="s">
        <v>1819</v>
      </c>
      <c r="B855" t="s">
        <v>1821</v>
      </c>
      <c r="C855">
        <v>65</v>
      </c>
      <c r="D855">
        <v>2</v>
      </c>
      <c r="E855" t="str">
        <f>_xlfn.CONCAT(Cours_statut[[#This Row],[Code MEQ]],"-",Cours_statut[[#This Row],[Code d''option]],"-0",Cours_statut[[#This Row],[Version du cours]])</f>
        <v>345-HUP-FD-65-02</v>
      </c>
      <c r="F855">
        <v>5</v>
      </c>
      <c r="G855">
        <v>2</v>
      </c>
      <c r="H855" s="2">
        <v>44368</v>
      </c>
      <c r="I855" t="s">
        <v>974</v>
      </c>
      <c r="J855">
        <v>2</v>
      </c>
      <c r="K855" t="str">
        <f>VLOOKUP(Cours_statut[[#This Row],[CodeCours]],Tableau1[[Code de Cours Complet]:[Évaluations]],5,0)</f>
        <v>EFel2</v>
      </c>
      <c r="L855" s="2"/>
      <c r="M855" t="s">
        <v>344</v>
      </c>
      <c r="N855" t="str">
        <f>VLOOKUP(Cours_statut[[#This Row],[CodeCours]],Tableau13[CodeCours],1,0)</f>
        <v>345-HUP-FD-65-02</v>
      </c>
      <c r="O855" t="str">
        <f>VLOOKUP(Cours_statut[[#This Row],[CodeCours]],Message_tuteurs!$A$2:$A$86,1,0)</f>
        <v>345-HUP-FD-65-02</v>
      </c>
      <c r="P855" t="b">
        <f>Cours_statut[[#This Row],[Est_dansCours_operation_massive]]=Cours_statut[[#This Row],[Est_dans_Message_tuteurs]]</f>
        <v>1</v>
      </c>
    </row>
    <row r="856" spans="1:16" hidden="1" x14ac:dyDescent="0.25">
      <c r="A856" t="s">
        <v>1054</v>
      </c>
      <c r="B856" t="s">
        <v>1068</v>
      </c>
      <c r="C856">
        <v>80</v>
      </c>
      <c r="D856">
        <v>4</v>
      </c>
      <c r="E856" t="str">
        <f>_xlfn.CONCAT(Cours_statut[[#This Row],[Code MEQ]],"-",Cours_statut[[#This Row],[Code d''option]],"-0",Cours_statut[[#This Row],[Version du cours]])</f>
        <v>109-105-02-80-04</v>
      </c>
      <c r="F856">
        <v>3</v>
      </c>
      <c r="G856">
        <v>1</v>
      </c>
      <c r="H856" s="2">
        <v>39511</v>
      </c>
      <c r="I856" t="s">
        <v>960</v>
      </c>
      <c r="J856">
        <v>3</v>
      </c>
      <c r="K856" t="e">
        <f>VLOOKUP(Cours_statut[[#This Row],[CodeCours]],Tableau1[[Code de Cours Complet]:[Évaluations]],5,0)</f>
        <v>#N/A</v>
      </c>
      <c r="L856" s="2">
        <v>40758</v>
      </c>
      <c r="M856" t="s">
        <v>961</v>
      </c>
      <c r="N856" t="s">
        <v>344</v>
      </c>
    </row>
    <row r="857" spans="1:16" hidden="1" x14ac:dyDescent="0.25">
      <c r="A857" t="s">
        <v>1054</v>
      </c>
      <c r="B857" t="s">
        <v>1073</v>
      </c>
      <c r="C857">
        <v>81</v>
      </c>
      <c r="D857">
        <v>4</v>
      </c>
      <c r="E857" t="str">
        <f>_xlfn.CONCAT(Cours_statut[[#This Row],[Code MEQ]],"-",Cours_statut[[#This Row],[Code d''option]],"-0",Cours_statut[[#This Row],[Version du cours]])</f>
        <v>109-105-02-81-04</v>
      </c>
      <c r="F857">
        <v>3</v>
      </c>
      <c r="G857">
        <v>1</v>
      </c>
      <c r="H857" s="2">
        <v>39717</v>
      </c>
      <c r="I857" t="s">
        <v>960</v>
      </c>
      <c r="J857">
        <v>3</v>
      </c>
      <c r="K857" t="e">
        <f>VLOOKUP(Cours_statut[[#This Row],[CodeCours]],Tableau1[[Code de Cours Complet]:[Évaluations]],5,0)</f>
        <v>#N/A</v>
      </c>
      <c r="L857" s="2">
        <v>40758</v>
      </c>
      <c r="M857" t="s">
        <v>961</v>
      </c>
      <c r="N857" t="s">
        <v>344</v>
      </c>
    </row>
    <row r="858" spans="1:16" hidden="1" x14ac:dyDescent="0.25">
      <c r="A858" t="s">
        <v>2050</v>
      </c>
      <c r="B858" t="s">
        <v>2056</v>
      </c>
      <c r="C858">
        <v>10</v>
      </c>
      <c r="D858">
        <v>3</v>
      </c>
      <c r="E858" t="str">
        <f>_xlfn.CONCAT(Cours_statut[[#This Row],[Code MEQ]],"-",Cours_statut[[#This Row],[Code d''option]],"-0",Cours_statut[[#This Row],[Version du cours]])</f>
        <v>385-950-91-10-03</v>
      </c>
      <c r="F858">
        <v>4</v>
      </c>
      <c r="G858">
        <v>1</v>
      </c>
      <c r="H858" s="2">
        <v>37081</v>
      </c>
      <c r="I858" t="s">
        <v>960</v>
      </c>
      <c r="J858">
        <v>3</v>
      </c>
      <c r="K858" t="e">
        <f>VLOOKUP(Cours_statut[[#This Row],[CodeCours]],Tableau1[[Code de Cours Complet]:[Évaluations]],5,0)</f>
        <v>#N/A</v>
      </c>
      <c r="L858" s="2">
        <v>40756</v>
      </c>
      <c r="M858" t="s">
        <v>961</v>
      </c>
      <c r="N858" t="s">
        <v>344</v>
      </c>
    </row>
    <row r="859" spans="1:16" hidden="1" x14ac:dyDescent="0.25">
      <c r="A859" t="s">
        <v>2094</v>
      </c>
      <c r="B859" t="s">
        <v>2096</v>
      </c>
      <c r="C859">
        <v>10</v>
      </c>
      <c r="D859">
        <v>1</v>
      </c>
      <c r="E859" t="str">
        <f>_xlfn.CONCAT(Cours_statut[[#This Row],[Code MEQ]],"-",Cours_statut[[#This Row],[Code d''option]],"-0",Cours_statut[[#This Row],[Version du cours]])</f>
        <v>387-961-91-10-01</v>
      </c>
      <c r="F859">
        <v>5</v>
      </c>
      <c r="G859">
        <v>1</v>
      </c>
      <c r="H859" s="2">
        <v>37077</v>
      </c>
      <c r="I859" t="s">
        <v>960</v>
      </c>
      <c r="J859">
        <v>3</v>
      </c>
      <c r="K859" t="e">
        <f>VLOOKUP(Cours_statut[[#This Row],[CodeCours]],Tableau1[[Code de Cours Complet]:[Évaluations]],5,0)</f>
        <v>#N/A</v>
      </c>
      <c r="L859" s="2">
        <v>40756</v>
      </c>
      <c r="M859" t="s">
        <v>961</v>
      </c>
      <c r="N859" t="s">
        <v>344</v>
      </c>
    </row>
    <row r="860" spans="1:16" x14ac:dyDescent="0.25">
      <c r="A860" t="s">
        <v>1822</v>
      </c>
      <c r="B860" t="s">
        <v>1824</v>
      </c>
      <c r="C860">
        <v>60</v>
      </c>
      <c r="D860">
        <v>2</v>
      </c>
      <c r="E860" t="str">
        <f>_xlfn.CONCAT(Cours_statut[[#This Row],[Code MEQ]],"-",Cours_statut[[#This Row],[Code d''option]],"-0",Cours_statut[[#This Row],[Version du cours]])</f>
        <v>350-00W-FD-60-02</v>
      </c>
      <c r="F860">
        <v>3</v>
      </c>
      <c r="G860">
        <v>2</v>
      </c>
      <c r="H860" s="2">
        <v>44368</v>
      </c>
      <c r="I860" t="s">
        <v>974</v>
      </c>
      <c r="J860">
        <v>2</v>
      </c>
      <c r="K860" t="str">
        <f>VLOOKUP(Cours_statut[[#This Row],[CodeCours]],Tableau1[[Code de Cours Complet]:[Évaluations]],5,0)</f>
        <v>EFel2</v>
      </c>
      <c r="L860" s="2"/>
      <c r="M860" t="s">
        <v>344</v>
      </c>
      <c r="N860" t="str">
        <f>VLOOKUP(Cours_statut[[#This Row],[CodeCours]],Tableau13[CodeCours],1,0)</f>
        <v>350-00W-FD-60-02</v>
      </c>
      <c r="O860" t="str">
        <f>VLOOKUP(Cours_statut[[#This Row],[CodeCours]],Message_tuteurs!$A$2:$A$86,1,0)</f>
        <v>350-00W-FD-60-02</v>
      </c>
      <c r="P860" t="b">
        <f>Cours_statut[[#This Row],[Est_dansCours_operation_massive]]=Cours_statut[[#This Row],[Est_dans_Message_tuteurs]]</f>
        <v>1</v>
      </c>
    </row>
    <row r="861" spans="1:16" hidden="1" x14ac:dyDescent="0.25">
      <c r="A861" t="s">
        <v>2388</v>
      </c>
      <c r="B861" t="s">
        <v>2389</v>
      </c>
      <c r="C861">
        <v>10</v>
      </c>
      <c r="D861">
        <v>1</v>
      </c>
      <c r="E861" t="str">
        <f>_xlfn.CONCAT(Cours_statut[[#This Row],[Code MEQ]],"-",Cours_statut[[#This Row],[Code d''option]],"-0",Cours_statut[[#This Row],[Version du cours]])</f>
        <v>410-430-FD-10-01</v>
      </c>
      <c r="F861">
        <v>4</v>
      </c>
      <c r="G861">
        <v>1</v>
      </c>
      <c r="H861" s="2">
        <v>40745</v>
      </c>
      <c r="I861" t="s">
        <v>960</v>
      </c>
      <c r="J861">
        <v>3</v>
      </c>
      <c r="K861" t="e">
        <f>VLOOKUP(Cours_statut[[#This Row],[CodeCours]],Tableau1[[Code de Cours Complet]:[Évaluations]],5,0)</f>
        <v>#N/A</v>
      </c>
      <c r="L861" s="2">
        <v>40751</v>
      </c>
      <c r="M861" t="s">
        <v>961</v>
      </c>
      <c r="N861" t="s">
        <v>344</v>
      </c>
    </row>
    <row r="862" spans="1:16" x14ac:dyDescent="0.25">
      <c r="A862" t="s">
        <v>1987</v>
      </c>
      <c r="B862" t="s">
        <v>1991</v>
      </c>
      <c r="C862">
        <v>60</v>
      </c>
      <c r="D862">
        <v>4</v>
      </c>
      <c r="E862" t="str">
        <f>_xlfn.CONCAT(Cours_statut[[#This Row],[Code MEQ]],"-",Cours_statut[[#This Row],[Code d''option]],"-0",Cours_statut[[#This Row],[Version du cours]])</f>
        <v>383-204-FD-60-04</v>
      </c>
      <c r="F862">
        <v>4</v>
      </c>
      <c r="G862">
        <v>2</v>
      </c>
      <c r="H862" s="2">
        <v>44368</v>
      </c>
      <c r="I862" t="s">
        <v>974</v>
      </c>
      <c r="J862">
        <v>2</v>
      </c>
      <c r="K862" t="str">
        <f>VLOOKUP(Cours_statut[[#This Row],[CodeCours]],Tableau1[[Code de Cours Complet]:[Évaluations]],5,0)</f>
        <v>EFel3</v>
      </c>
      <c r="L862" s="2"/>
      <c r="M862" t="s">
        <v>344</v>
      </c>
      <c r="N862" t="str">
        <f>VLOOKUP(Cours_statut[[#This Row],[CodeCours]],Tableau13[CodeCours],1,0)</f>
        <v>383-204-FD-60-04</v>
      </c>
      <c r="O862" t="str">
        <f>VLOOKUP(Cours_statut[[#This Row],[CodeCours]],Message_tuteurs!$A$2:$A$86,1,0)</f>
        <v>383-204-FD-60-04</v>
      </c>
      <c r="P862" t="b">
        <f>Cours_statut[[#This Row],[Est_dansCours_operation_massive]]=Cours_statut[[#This Row],[Est_dans_Message_tuteurs]]</f>
        <v>1</v>
      </c>
    </row>
    <row r="863" spans="1:16" hidden="1" x14ac:dyDescent="0.25">
      <c r="A863" t="s">
        <v>1284</v>
      </c>
      <c r="B863" t="s">
        <v>1290</v>
      </c>
      <c r="C863">
        <v>10</v>
      </c>
      <c r="D863">
        <v>3</v>
      </c>
      <c r="E863" t="str">
        <f>_xlfn.CONCAT(Cours_statut[[#This Row],[Code MEQ]],"-",Cours_statut[[#This Row],[Code d''option]],"-0",Cours_statut[[#This Row],[Version du cours]])</f>
        <v>201-302-85-10-03</v>
      </c>
      <c r="F863">
        <v>4</v>
      </c>
      <c r="G863">
        <v>1</v>
      </c>
      <c r="H863" s="2">
        <v>37071</v>
      </c>
      <c r="I863" t="s">
        <v>960</v>
      </c>
      <c r="J863">
        <v>3</v>
      </c>
      <c r="K863" t="e">
        <f>VLOOKUP(Cours_statut[[#This Row],[CodeCours]],Tableau1[[Code de Cours Complet]:[Évaluations]],5,0)</f>
        <v>#N/A</v>
      </c>
      <c r="L863" s="2">
        <v>40750</v>
      </c>
      <c r="M863" t="s">
        <v>961</v>
      </c>
      <c r="N863" t="s">
        <v>344</v>
      </c>
    </row>
    <row r="864" spans="1:16" hidden="1" x14ac:dyDescent="0.25">
      <c r="A864" t="s">
        <v>2216</v>
      </c>
      <c r="B864" t="s">
        <v>2220</v>
      </c>
      <c r="C864">
        <v>10</v>
      </c>
      <c r="D864">
        <v>2</v>
      </c>
      <c r="E864" t="str">
        <f>_xlfn.CONCAT(Cours_statut[[#This Row],[Code MEQ]],"-",Cours_statut[[#This Row],[Code d''option]],"-0",Cours_statut[[#This Row],[Version du cours]])</f>
        <v>410-110-90-10-02</v>
      </c>
      <c r="F864">
        <v>4</v>
      </c>
      <c r="G864">
        <v>1</v>
      </c>
      <c r="H864" s="2">
        <v>37077</v>
      </c>
      <c r="I864" t="s">
        <v>960</v>
      </c>
      <c r="J864">
        <v>3</v>
      </c>
      <c r="K864" t="e">
        <f>VLOOKUP(Cours_statut[[#This Row],[CodeCours]],Tableau1[[Code de Cours Complet]:[Évaluations]],5,0)</f>
        <v>#N/A</v>
      </c>
      <c r="L864" s="2">
        <v>40750</v>
      </c>
      <c r="M864" t="s">
        <v>961</v>
      </c>
      <c r="N864" t="s">
        <v>344</v>
      </c>
    </row>
    <row r="865" spans="1:16" x14ac:dyDescent="0.25">
      <c r="A865" t="s">
        <v>2276</v>
      </c>
      <c r="B865" t="s">
        <v>2279</v>
      </c>
      <c r="C865">
        <v>60</v>
      </c>
      <c r="D865">
        <v>3</v>
      </c>
      <c r="E865" t="str">
        <f>_xlfn.CONCAT(Cours_statut[[#This Row],[Code MEQ]],"-",Cours_statut[[#This Row],[Code d''option]],"-0",Cours_statut[[#This Row],[Version du cours]])</f>
        <v>410-214-FD-60-03</v>
      </c>
      <c r="F865">
        <v>4</v>
      </c>
      <c r="G865">
        <v>2</v>
      </c>
      <c r="H865" s="2">
        <v>44368</v>
      </c>
      <c r="I865" t="s">
        <v>974</v>
      </c>
      <c r="J865">
        <v>2</v>
      </c>
      <c r="K865" t="str">
        <f>VLOOKUP(Cours_statut[[#This Row],[CodeCours]],Tableau1[[Code de Cours Complet]:[Évaluations]],5,0)</f>
        <v>EFel3</v>
      </c>
      <c r="L865" s="2"/>
      <c r="M865" t="s">
        <v>344</v>
      </c>
      <c r="N865" t="str">
        <f>VLOOKUP(Cours_statut[[#This Row],[CodeCours]],Tableau13[CodeCours],1,0)</f>
        <v>410-214-FD-60-03</v>
      </c>
      <c r="O865" t="str">
        <f>VLOOKUP(Cours_statut[[#This Row],[CodeCours]],Message_tuteurs!$A$2:$A$86,1,0)</f>
        <v>410-214-FD-60-03</v>
      </c>
      <c r="P865" t="b">
        <f>Cours_statut[[#This Row],[Est_dansCours_operation_massive]]=Cours_statut[[#This Row],[Est_dans_Message_tuteurs]]</f>
        <v>1</v>
      </c>
    </row>
    <row r="866" spans="1:16" hidden="1" x14ac:dyDescent="0.25">
      <c r="A866" t="s">
        <v>2412</v>
      </c>
      <c r="B866" t="s">
        <v>2414</v>
      </c>
      <c r="C866">
        <v>10</v>
      </c>
      <c r="D866">
        <v>1</v>
      </c>
      <c r="E866" t="str">
        <f>_xlfn.CONCAT(Cours_statut[[#This Row],[Code MEQ]],"-",Cours_statut[[#This Row],[Code d''option]],"-0",Cours_statut[[#This Row],[Version du cours]])</f>
        <v>410-513-90-10-01</v>
      </c>
      <c r="F866">
        <v>5</v>
      </c>
      <c r="G866">
        <v>1</v>
      </c>
      <c r="H866" s="2">
        <v>37070</v>
      </c>
      <c r="I866" t="s">
        <v>960</v>
      </c>
      <c r="J866">
        <v>3</v>
      </c>
      <c r="K866" t="e">
        <f>VLOOKUP(Cours_statut[[#This Row],[CodeCours]],Tableau1[[Code de Cours Complet]:[Évaluations]],5,0)</f>
        <v>#N/A</v>
      </c>
      <c r="L866" s="2">
        <v>40750</v>
      </c>
      <c r="M866" t="s">
        <v>961</v>
      </c>
      <c r="N866" t="s">
        <v>344</v>
      </c>
    </row>
    <row r="867" spans="1:16" hidden="1" x14ac:dyDescent="0.25">
      <c r="A867" t="s">
        <v>2474</v>
      </c>
      <c r="B867" t="s">
        <v>2476</v>
      </c>
      <c r="C867">
        <v>10</v>
      </c>
      <c r="D867">
        <v>1</v>
      </c>
      <c r="E867" t="str">
        <f>_xlfn.CONCAT(Cours_statut[[#This Row],[Code MEQ]],"-",Cours_statut[[#This Row],[Code d''option]],"-0",Cours_statut[[#This Row],[Version du cours]])</f>
        <v>410-553-90-10-01</v>
      </c>
      <c r="F867">
        <v>5</v>
      </c>
      <c r="G867">
        <v>1</v>
      </c>
      <c r="H867" s="2">
        <v>37070</v>
      </c>
      <c r="I867" t="s">
        <v>960</v>
      </c>
      <c r="J867">
        <v>3</v>
      </c>
      <c r="K867" t="e">
        <f>VLOOKUP(Cours_statut[[#This Row],[CodeCours]],Tableau1[[Code de Cours Complet]:[Évaluations]],5,0)</f>
        <v>#N/A</v>
      </c>
      <c r="L867" s="2">
        <v>40750</v>
      </c>
      <c r="M867" t="s">
        <v>961</v>
      </c>
      <c r="N867" t="s">
        <v>344</v>
      </c>
    </row>
    <row r="868" spans="1:16" hidden="1" x14ac:dyDescent="0.25">
      <c r="A868" t="s">
        <v>2546</v>
      </c>
      <c r="B868" t="s">
        <v>2548</v>
      </c>
      <c r="C868">
        <v>10</v>
      </c>
      <c r="D868">
        <v>1</v>
      </c>
      <c r="E868" t="str">
        <f>_xlfn.CONCAT(Cours_statut[[#This Row],[Code MEQ]],"-",Cours_statut[[#This Row],[Code d''option]],"-0",Cours_statut[[#This Row],[Version du cours]])</f>
        <v>410-683-90-10-01</v>
      </c>
      <c r="F868">
        <v>3</v>
      </c>
      <c r="G868">
        <v>1</v>
      </c>
      <c r="H868" s="2">
        <v>37099</v>
      </c>
      <c r="I868" t="s">
        <v>960</v>
      </c>
      <c r="J868">
        <v>3</v>
      </c>
      <c r="K868" t="e">
        <f>VLOOKUP(Cours_statut[[#This Row],[CodeCours]],Tableau1[[Code de Cours Complet]:[Évaluations]],5,0)</f>
        <v>#N/A</v>
      </c>
      <c r="L868" s="2">
        <v>40750</v>
      </c>
      <c r="M868" t="s">
        <v>961</v>
      </c>
      <c r="N868" t="s">
        <v>344</v>
      </c>
    </row>
    <row r="869" spans="1:16" hidden="1" x14ac:dyDescent="0.25">
      <c r="A869" t="s">
        <v>2397</v>
      </c>
      <c r="B869" t="s">
        <v>2401</v>
      </c>
      <c r="C869">
        <v>10</v>
      </c>
      <c r="D869">
        <v>2</v>
      </c>
      <c r="E869" t="str">
        <f>_xlfn.CONCAT(Cours_statut[[#This Row],[Code MEQ]],"-",Cours_statut[[#This Row],[Code d''option]],"-0",Cours_statut[[#This Row],[Version du cours]])</f>
        <v>410-501-90-10-02</v>
      </c>
      <c r="F869">
        <v>5</v>
      </c>
      <c r="G869">
        <v>1</v>
      </c>
      <c r="H869" s="2">
        <v>37082</v>
      </c>
      <c r="I869" t="s">
        <v>960</v>
      </c>
      <c r="J869">
        <v>3</v>
      </c>
      <c r="K869" t="e">
        <f>VLOOKUP(Cours_statut[[#This Row],[CodeCours]],Tableau1[[Code de Cours Complet]:[Évaluations]],5,0)</f>
        <v>#N/A</v>
      </c>
      <c r="L869" s="2">
        <v>40749</v>
      </c>
      <c r="M869" t="s">
        <v>961</v>
      </c>
      <c r="N869" t="s">
        <v>344</v>
      </c>
    </row>
    <row r="870" spans="1:16" hidden="1" x14ac:dyDescent="0.25">
      <c r="A870" t="s">
        <v>2377</v>
      </c>
      <c r="B870" t="s">
        <v>2383</v>
      </c>
      <c r="C870">
        <v>10</v>
      </c>
      <c r="D870">
        <v>3</v>
      </c>
      <c r="E870" t="str">
        <f>_xlfn.CONCAT(Cours_statut[[#This Row],[Code MEQ]],"-",Cours_statut[[#This Row],[Code d''option]],"-0",Cours_statut[[#This Row],[Version du cours]])</f>
        <v>410-430-90-10-03</v>
      </c>
      <c r="F870">
        <v>4</v>
      </c>
      <c r="G870">
        <v>1</v>
      </c>
      <c r="H870" s="2">
        <v>37070</v>
      </c>
      <c r="I870" t="s">
        <v>960</v>
      </c>
      <c r="J870">
        <v>3</v>
      </c>
      <c r="K870" t="e">
        <f>VLOOKUP(Cours_statut[[#This Row],[CodeCours]],Tableau1[[Code de Cours Complet]:[Évaluations]],5,0)</f>
        <v>#N/A</v>
      </c>
      <c r="L870" s="2">
        <v>40745</v>
      </c>
      <c r="M870" t="s">
        <v>961</v>
      </c>
      <c r="N870" t="s">
        <v>344</v>
      </c>
    </row>
    <row r="871" spans="1:16" hidden="1" x14ac:dyDescent="0.25">
      <c r="A871" t="s">
        <v>2377</v>
      </c>
      <c r="B871" t="s">
        <v>2387</v>
      </c>
      <c r="C871">
        <v>80</v>
      </c>
      <c r="D871">
        <v>3</v>
      </c>
      <c r="E871" t="str">
        <f>_xlfn.CONCAT(Cours_statut[[#This Row],[Code MEQ]],"-",Cours_statut[[#This Row],[Code d''option]],"-0",Cours_statut[[#This Row],[Version du cours]])</f>
        <v>410-430-90-80-03</v>
      </c>
      <c r="F871">
        <v>4</v>
      </c>
      <c r="G871">
        <v>1</v>
      </c>
      <c r="H871" s="2">
        <v>37992</v>
      </c>
      <c r="I871" t="s">
        <v>960</v>
      </c>
      <c r="J871">
        <v>3</v>
      </c>
      <c r="K871" t="e">
        <f>VLOOKUP(Cours_statut[[#This Row],[CodeCours]],Tableau1[[Code de Cours Complet]:[Évaluations]],5,0)</f>
        <v>#N/A</v>
      </c>
      <c r="L871" s="2">
        <v>40745</v>
      </c>
      <c r="M871" t="s">
        <v>961</v>
      </c>
      <c r="N871" t="s">
        <v>344</v>
      </c>
    </row>
    <row r="872" spans="1:16" hidden="1" x14ac:dyDescent="0.25">
      <c r="A872" t="s">
        <v>2420</v>
      </c>
      <c r="B872" t="s">
        <v>2422</v>
      </c>
      <c r="C872">
        <v>10</v>
      </c>
      <c r="D872">
        <v>1</v>
      </c>
      <c r="E872" t="str">
        <f>_xlfn.CONCAT(Cours_statut[[#This Row],[Code MEQ]],"-",Cours_statut[[#This Row],[Code d''option]],"-0",Cours_statut[[#This Row],[Version du cours]])</f>
        <v>410-521-90-10-01</v>
      </c>
      <c r="F872">
        <v>4</v>
      </c>
      <c r="G872">
        <v>1</v>
      </c>
      <c r="H872" s="2">
        <v>37084</v>
      </c>
      <c r="I872" t="s">
        <v>960</v>
      </c>
      <c r="J872">
        <v>3</v>
      </c>
      <c r="K872" t="e">
        <f>VLOOKUP(Cours_statut[[#This Row],[CodeCours]],Tableau1[[Code de Cours Complet]:[Évaluations]],5,0)</f>
        <v>#N/A</v>
      </c>
      <c r="L872" s="2">
        <v>40745</v>
      </c>
      <c r="M872" t="s">
        <v>961</v>
      </c>
      <c r="N872" t="s">
        <v>344</v>
      </c>
    </row>
    <row r="873" spans="1:16" hidden="1" x14ac:dyDescent="0.25">
      <c r="A873" t="s">
        <v>2426</v>
      </c>
      <c r="B873" t="s">
        <v>2430</v>
      </c>
      <c r="C873">
        <v>10</v>
      </c>
      <c r="D873">
        <v>2</v>
      </c>
      <c r="E873" t="str">
        <f>_xlfn.CONCAT(Cours_statut[[#This Row],[Code MEQ]],"-",Cours_statut[[#This Row],[Code d''option]],"-0",Cours_statut[[#This Row],[Version du cours]])</f>
        <v>410-523-90-10-02</v>
      </c>
      <c r="F873">
        <v>4</v>
      </c>
      <c r="G873">
        <v>1</v>
      </c>
      <c r="H873" s="2">
        <v>37082</v>
      </c>
      <c r="I873" t="s">
        <v>960</v>
      </c>
      <c r="J873">
        <v>3</v>
      </c>
      <c r="K873" t="e">
        <f>VLOOKUP(Cours_statut[[#This Row],[CodeCours]],Tableau1[[Code de Cours Complet]:[Évaluations]],5,0)</f>
        <v>#N/A</v>
      </c>
      <c r="L873" s="2">
        <v>40745</v>
      </c>
      <c r="M873" t="s">
        <v>961</v>
      </c>
      <c r="N873" t="s">
        <v>344</v>
      </c>
    </row>
    <row r="874" spans="1:16" hidden="1" x14ac:dyDescent="0.25">
      <c r="A874" t="s">
        <v>2463</v>
      </c>
      <c r="B874" t="s">
        <v>2467</v>
      </c>
      <c r="C874">
        <v>10</v>
      </c>
      <c r="D874">
        <v>2</v>
      </c>
      <c r="E874" t="str">
        <f>_xlfn.CONCAT(Cours_statut[[#This Row],[Code MEQ]],"-",Cours_statut[[#This Row],[Code d''option]],"-0",Cours_statut[[#This Row],[Version du cours]])</f>
        <v>410-550-90-10-02</v>
      </c>
      <c r="F874">
        <v>4</v>
      </c>
      <c r="G874">
        <v>1</v>
      </c>
      <c r="H874" s="2">
        <v>37070</v>
      </c>
      <c r="I874" t="s">
        <v>960</v>
      </c>
      <c r="J874">
        <v>3</v>
      </c>
      <c r="K874" t="e">
        <f>VLOOKUP(Cours_statut[[#This Row],[CodeCours]],Tableau1[[Code de Cours Complet]:[Évaluations]],5,0)</f>
        <v>#N/A</v>
      </c>
      <c r="L874" s="2">
        <v>40745</v>
      </c>
      <c r="M874" t="s">
        <v>961</v>
      </c>
      <c r="N874" t="s">
        <v>344</v>
      </c>
    </row>
    <row r="875" spans="1:16" hidden="1" x14ac:dyDescent="0.25">
      <c r="A875" t="s">
        <v>2492</v>
      </c>
      <c r="B875" t="s">
        <v>2496</v>
      </c>
      <c r="C875">
        <v>10</v>
      </c>
      <c r="D875">
        <v>2</v>
      </c>
      <c r="E875" t="str">
        <f>_xlfn.CONCAT(Cours_statut[[#This Row],[Code MEQ]],"-",Cours_statut[[#This Row],[Code d''option]],"-0",Cours_statut[[#This Row],[Version du cours]])</f>
        <v>410-610-90-10-02</v>
      </c>
      <c r="F875">
        <v>5</v>
      </c>
      <c r="G875">
        <v>1</v>
      </c>
      <c r="H875" s="2">
        <v>37071</v>
      </c>
      <c r="I875" t="s">
        <v>960</v>
      </c>
      <c r="J875">
        <v>3</v>
      </c>
      <c r="K875" t="e">
        <f>VLOOKUP(Cours_statut[[#This Row],[CodeCours]],Tableau1[[Code de Cours Complet]:[Évaluations]],5,0)</f>
        <v>#N/A</v>
      </c>
      <c r="L875" s="2">
        <v>40745</v>
      </c>
      <c r="M875" t="s">
        <v>961</v>
      </c>
      <c r="N875" t="s">
        <v>344</v>
      </c>
    </row>
    <row r="876" spans="1:16" hidden="1" x14ac:dyDescent="0.25">
      <c r="A876" t="s">
        <v>2541</v>
      </c>
      <c r="B876" t="s">
        <v>2543</v>
      </c>
      <c r="C876">
        <v>10</v>
      </c>
      <c r="D876">
        <v>1</v>
      </c>
      <c r="E876" t="str">
        <f>_xlfn.CONCAT(Cours_statut[[#This Row],[Code MEQ]],"-",Cours_statut[[#This Row],[Code d''option]],"-0",Cours_statut[[#This Row],[Version du cours]])</f>
        <v>410-681-90-10-01</v>
      </c>
      <c r="F876">
        <v>4</v>
      </c>
      <c r="G876">
        <v>0</v>
      </c>
      <c r="H876" s="2">
        <v>37113</v>
      </c>
      <c r="I876" t="s">
        <v>960</v>
      </c>
      <c r="J876">
        <v>3</v>
      </c>
      <c r="K876" t="e">
        <f>VLOOKUP(Cours_statut[[#This Row],[CodeCours]],Tableau1[[Code de Cours Complet]:[Évaluations]],5,0)</f>
        <v>#N/A</v>
      </c>
      <c r="L876" s="2">
        <v>40745</v>
      </c>
      <c r="M876" t="s">
        <v>961</v>
      </c>
      <c r="N876" t="s">
        <v>344</v>
      </c>
    </row>
    <row r="877" spans="1:16" hidden="1" x14ac:dyDescent="0.25">
      <c r="A877" t="s">
        <v>1293</v>
      </c>
      <c r="B877" t="s">
        <v>1301</v>
      </c>
      <c r="C877">
        <v>10</v>
      </c>
      <c r="D877">
        <v>4</v>
      </c>
      <c r="E877" t="str">
        <f>_xlfn.CONCAT(Cours_statut[[#This Row],[Code MEQ]],"-",Cours_statut[[#This Row],[Code d''option]],"-0",Cours_statut[[#This Row],[Version du cours]])</f>
        <v>201-337-77-10-04</v>
      </c>
      <c r="F877">
        <v>4</v>
      </c>
      <c r="G877">
        <v>1</v>
      </c>
      <c r="H877" s="2">
        <v>37071</v>
      </c>
      <c r="I877" t="s">
        <v>960</v>
      </c>
      <c r="J877">
        <v>3</v>
      </c>
      <c r="K877" t="e">
        <f>VLOOKUP(Cours_statut[[#This Row],[CodeCours]],Tableau1[[Code de Cours Complet]:[Évaluations]],5,0)</f>
        <v>#N/A</v>
      </c>
      <c r="L877" s="2">
        <v>40744</v>
      </c>
      <c r="M877" t="s">
        <v>961</v>
      </c>
      <c r="N877" t="s">
        <v>344</v>
      </c>
    </row>
    <row r="878" spans="1:16" hidden="1" x14ac:dyDescent="0.25">
      <c r="A878" t="s">
        <v>1646</v>
      </c>
      <c r="B878" t="s">
        <v>1650</v>
      </c>
      <c r="C878">
        <v>10</v>
      </c>
      <c r="D878">
        <v>2</v>
      </c>
      <c r="E878" t="str">
        <f>_xlfn.CONCAT(Cours_statut[[#This Row],[Code MEQ]],"-",Cours_statut[[#This Row],[Code d''option]],"-0",Cours_statut[[#This Row],[Version du cours]])</f>
        <v>330-961-91-10-02</v>
      </c>
      <c r="F878">
        <v>4</v>
      </c>
      <c r="G878">
        <v>1</v>
      </c>
      <c r="H878" s="2">
        <v>37071</v>
      </c>
      <c r="I878" t="s">
        <v>960</v>
      </c>
      <c r="J878">
        <v>3</v>
      </c>
      <c r="K878" t="e">
        <f>VLOOKUP(Cours_statut[[#This Row],[CodeCours]],Tableau1[[Code de Cours Complet]:[Évaluations]],5,0)</f>
        <v>#N/A</v>
      </c>
      <c r="L878" s="2">
        <v>40744</v>
      </c>
      <c r="M878" t="s">
        <v>961</v>
      </c>
      <c r="N878" t="s">
        <v>344</v>
      </c>
    </row>
    <row r="879" spans="1:16" hidden="1" x14ac:dyDescent="0.25">
      <c r="A879" t="s">
        <v>2331</v>
      </c>
      <c r="B879" t="s">
        <v>2335</v>
      </c>
      <c r="C879">
        <v>10</v>
      </c>
      <c r="D879">
        <v>2</v>
      </c>
      <c r="E879" t="str">
        <f>_xlfn.CONCAT(Cours_statut[[#This Row],[Code MEQ]],"-",Cours_statut[[#This Row],[Code d''option]],"-0",Cours_statut[[#This Row],[Version du cours]])</f>
        <v>410-320-90-10-02</v>
      </c>
      <c r="F879">
        <v>5</v>
      </c>
      <c r="G879">
        <v>1</v>
      </c>
      <c r="H879" s="2">
        <v>37070</v>
      </c>
      <c r="I879" t="s">
        <v>960</v>
      </c>
      <c r="J879">
        <v>3</v>
      </c>
      <c r="K879" t="e">
        <f>VLOOKUP(Cours_statut[[#This Row],[CodeCours]],Tableau1[[Code de Cours Complet]:[Évaluations]],5,0)</f>
        <v>#N/A</v>
      </c>
      <c r="L879" s="2">
        <v>40744</v>
      </c>
      <c r="M879" t="s">
        <v>961</v>
      </c>
      <c r="N879" t="s">
        <v>344</v>
      </c>
    </row>
    <row r="880" spans="1:16" hidden="1" x14ac:dyDescent="0.25">
      <c r="A880" t="s">
        <v>2509</v>
      </c>
      <c r="B880" t="s">
        <v>2511</v>
      </c>
      <c r="C880">
        <v>10</v>
      </c>
      <c r="D880">
        <v>1</v>
      </c>
      <c r="E880" t="str">
        <f>_xlfn.CONCAT(Cours_statut[[#This Row],[Code MEQ]],"-",Cours_statut[[#This Row],[Code d''option]],"-0",Cours_statut[[#This Row],[Version du cours]])</f>
        <v>410-623-90-10-01</v>
      </c>
      <c r="F880">
        <v>5</v>
      </c>
      <c r="G880">
        <v>1</v>
      </c>
      <c r="H880" s="2">
        <v>37089</v>
      </c>
      <c r="I880" t="s">
        <v>960</v>
      </c>
      <c r="J880">
        <v>3</v>
      </c>
      <c r="K880" t="e">
        <f>VLOOKUP(Cours_statut[[#This Row],[CodeCours]],Tableau1[[Code de Cours Complet]:[Évaluations]],5,0)</f>
        <v>#N/A</v>
      </c>
      <c r="L880" s="2">
        <v>40744</v>
      </c>
      <c r="M880" t="s">
        <v>961</v>
      </c>
      <c r="N880" t="s">
        <v>344</v>
      </c>
    </row>
    <row r="881" spans="1:14" hidden="1" x14ac:dyDescent="0.25">
      <c r="A881" t="s">
        <v>2525</v>
      </c>
      <c r="B881" t="s">
        <v>2528</v>
      </c>
      <c r="C881">
        <v>10</v>
      </c>
      <c r="D881">
        <v>2</v>
      </c>
      <c r="E881" t="str">
        <f>_xlfn.CONCAT(Cours_statut[[#This Row],[Code MEQ]],"-",Cours_statut[[#This Row],[Code d''option]],"-0",Cours_statut[[#This Row],[Version du cours]])</f>
        <v>410-640-90-10-02</v>
      </c>
      <c r="F881">
        <v>4</v>
      </c>
      <c r="G881">
        <v>1</v>
      </c>
      <c r="H881" s="2">
        <v>40088</v>
      </c>
      <c r="I881" t="s">
        <v>960</v>
      </c>
      <c r="J881">
        <v>3</v>
      </c>
      <c r="K881" t="e">
        <f>VLOOKUP(Cours_statut[[#This Row],[CodeCours]],Tableau1[[Code de Cours Complet]:[Évaluations]],5,0)</f>
        <v>#N/A</v>
      </c>
      <c r="L881" s="2">
        <v>40744</v>
      </c>
      <c r="M881" t="s">
        <v>961</v>
      </c>
      <c r="N881" t="s">
        <v>344</v>
      </c>
    </row>
    <row r="882" spans="1:14" hidden="1" x14ac:dyDescent="0.25">
      <c r="A882" t="s">
        <v>2607</v>
      </c>
      <c r="B882" t="s">
        <v>2609</v>
      </c>
      <c r="C882">
        <v>10</v>
      </c>
      <c r="D882">
        <v>1</v>
      </c>
      <c r="E882" t="str">
        <f>_xlfn.CONCAT(Cours_statut[[#This Row],[Code MEQ]],"-",Cours_statut[[#This Row],[Code d''option]],"-0",Cours_statut[[#This Row],[Version du cours]])</f>
        <v>410-938-90-10-01</v>
      </c>
      <c r="F882">
        <v>5</v>
      </c>
      <c r="G882">
        <v>1</v>
      </c>
      <c r="H882" s="2">
        <v>37104</v>
      </c>
      <c r="I882" t="s">
        <v>960</v>
      </c>
      <c r="J882">
        <v>3</v>
      </c>
      <c r="K882" t="e">
        <f>VLOOKUP(Cours_statut[[#This Row],[CodeCours]],Tableau1[[Code de Cours Complet]:[Évaluations]],5,0)</f>
        <v>#N/A</v>
      </c>
      <c r="L882" s="2">
        <v>40744</v>
      </c>
      <c r="M882" t="s">
        <v>961</v>
      </c>
      <c r="N882" t="s">
        <v>344</v>
      </c>
    </row>
    <row r="883" spans="1:14" hidden="1" x14ac:dyDescent="0.25">
      <c r="A883" t="s">
        <v>2612</v>
      </c>
      <c r="B883" t="s">
        <v>2615</v>
      </c>
      <c r="C883">
        <v>10</v>
      </c>
      <c r="D883">
        <v>2</v>
      </c>
      <c r="E883" t="str">
        <f>_xlfn.CONCAT(Cours_statut[[#This Row],[Code MEQ]],"-",Cours_statut[[#This Row],[Code d''option]],"-0",Cours_statut[[#This Row],[Version du cours]])</f>
        <v>410-942-90-10-02</v>
      </c>
      <c r="F883">
        <v>5</v>
      </c>
      <c r="G883">
        <v>1</v>
      </c>
      <c r="H883" s="2">
        <v>39671</v>
      </c>
      <c r="I883" t="s">
        <v>960</v>
      </c>
      <c r="J883">
        <v>3</v>
      </c>
      <c r="K883" t="e">
        <f>VLOOKUP(Cours_statut[[#This Row],[CodeCours]],Tableau1[[Code de Cours Complet]:[Évaluations]],5,0)</f>
        <v>#N/A</v>
      </c>
      <c r="L883" s="2">
        <v>40744</v>
      </c>
      <c r="M883" t="s">
        <v>961</v>
      </c>
      <c r="N883" t="s">
        <v>344</v>
      </c>
    </row>
    <row r="884" spans="1:14" hidden="1" x14ac:dyDescent="0.25">
      <c r="A884" t="s">
        <v>2033</v>
      </c>
      <c r="B884" t="s">
        <v>2035</v>
      </c>
      <c r="C884">
        <v>10</v>
      </c>
      <c r="D884">
        <v>2</v>
      </c>
      <c r="E884" t="str">
        <f>_xlfn.CONCAT(Cours_statut[[#This Row],[Code MEQ]],"-",Cours_statut[[#This Row],[Code d''option]],"-0",Cours_statut[[#This Row],[Version du cours]])</f>
        <v>385-203-FD-10-02</v>
      </c>
      <c r="F884">
        <v>4</v>
      </c>
      <c r="G884">
        <v>1</v>
      </c>
      <c r="H884" s="2">
        <v>39094</v>
      </c>
      <c r="I884" t="s">
        <v>960</v>
      </c>
      <c r="J884">
        <v>3</v>
      </c>
      <c r="K884" t="e">
        <f>VLOOKUP(Cours_statut[[#This Row],[CodeCours]],Tableau1[[Code de Cours Complet]:[Évaluations]],5,0)</f>
        <v>#N/A</v>
      </c>
      <c r="L884" s="2">
        <v>40723</v>
      </c>
      <c r="M884" t="s">
        <v>961</v>
      </c>
      <c r="N884" t="s">
        <v>344</v>
      </c>
    </row>
    <row r="885" spans="1:14" hidden="1" x14ac:dyDescent="0.25">
      <c r="A885" t="s">
        <v>2033</v>
      </c>
      <c r="B885" t="s">
        <v>2038</v>
      </c>
      <c r="C885">
        <v>80</v>
      </c>
      <c r="D885">
        <v>2</v>
      </c>
      <c r="E885" t="str">
        <f>_xlfn.CONCAT(Cours_statut[[#This Row],[Code MEQ]],"-",Cours_statut[[#This Row],[Code d''option]],"-0",Cours_statut[[#This Row],[Version du cours]])</f>
        <v>385-203-FD-80-02</v>
      </c>
      <c r="F885">
        <v>4</v>
      </c>
      <c r="G885">
        <v>1</v>
      </c>
      <c r="H885" s="2">
        <v>39094</v>
      </c>
      <c r="I885" t="s">
        <v>960</v>
      </c>
      <c r="J885">
        <v>3</v>
      </c>
      <c r="K885" t="e">
        <f>VLOOKUP(Cours_statut[[#This Row],[CodeCours]],Tableau1[[Code de Cours Complet]:[Évaluations]],5,0)</f>
        <v>#N/A</v>
      </c>
      <c r="L885" s="2">
        <v>40723</v>
      </c>
      <c r="M885" t="s">
        <v>961</v>
      </c>
      <c r="N885" t="s">
        <v>344</v>
      </c>
    </row>
    <row r="886" spans="1:14" hidden="1" x14ac:dyDescent="0.25">
      <c r="A886" t="s">
        <v>2322</v>
      </c>
      <c r="B886" t="s">
        <v>2323</v>
      </c>
      <c r="C886">
        <v>60</v>
      </c>
      <c r="D886">
        <v>1</v>
      </c>
      <c r="E886" t="str">
        <f>_xlfn.CONCAT(Cours_statut[[#This Row],[Code MEQ]],"-",Cours_statut[[#This Row],[Code d''option]],"-0",Cours_statut[[#This Row],[Version du cours]])</f>
        <v>410-314-FD-60-01</v>
      </c>
      <c r="F886">
        <v>4</v>
      </c>
      <c r="G886">
        <v>1</v>
      </c>
      <c r="H886" s="2">
        <v>39877</v>
      </c>
      <c r="I886" t="s">
        <v>960</v>
      </c>
      <c r="J886">
        <v>3</v>
      </c>
      <c r="K886" t="e">
        <f>VLOOKUP(Cours_statut[[#This Row],[CodeCours]],Tableau1[[Code de Cours Complet]:[Évaluations]],5,0)</f>
        <v>#N/A</v>
      </c>
      <c r="L886" s="2">
        <v>40700</v>
      </c>
      <c r="M886" t="s">
        <v>961</v>
      </c>
      <c r="N886" t="s">
        <v>344</v>
      </c>
    </row>
    <row r="887" spans="1:14" hidden="1" x14ac:dyDescent="0.25">
      <c r="A887" t="s">
        <v>2691</v>
      </c>
      <c r="B887" t="s">
        <v>2692</v>
      </c>
      <c r="C887">
        <v>60</v>
      </c>
      <c r="D887">
        <v>1</v>
      </c>
      <c r="E887" t="str">
        <f>_xlfn.CONCAT(Cours_statut[[#This Row],[Code MEQ]],"-",Cours_statut[[#This Row],[Code d''option]],"-0",Cours_statut[[#This Row],[Version du cours]])</f>
        <v>420-105-FD-60-01</v>
      </c>
      <c r="F887">
        <v>4</v>
      </c>
      <c r="G887">
        <v>2</v>
      </c>
      <c r="H887" s="2">
        <v>39254</v>
      </c>
      <c r="I887" t="s">
        <v>960</v>
      </c>
      <c r="J887">
        <v>3</v>
      </c>
      <c r="K887" t="e">
        <f>VLOOKUP(Cours_statut[[#This Row],[CodeCours]],Tableau1[[Code de Cours Complet]:[Évaluations]],5,0)</f>
        <v>#N/A</v>
      </c>
      <c r="L887" s="2">
        <v>40662</v>
      </c>
      <c r="M887" t="s">
        <v>961</v>
      </c>
      <c r="N887" t="s">
        <v>344</v>
      </c>
    </row>
    <row r="888" spans="1:14" hidden="1" x14ac:dyDescent="0.25">
      <c r="A888" t="s">
        <v>1050</v>
      </c>
      <c r="B888" t="s">
        <v>1053</v>
      </c>
      <c r="C888">
        <v>99</v>
      </c>
      <c r="D888">
        <v>1</v>
      </c>
      <c r="E888" t="str">
        <f>_xlfn.CONCAT(Cours_statut[[#This Row],[Code MEQ]],"-",Cours_statut[[#This Row],[Code d''option]],"-0",Cours_statut[[#This Row],[Version du cours]])</f>
        <v>109-104-02-99-01</v>
      </c>
      <c r="F888">
        <v>0</v>
      </c>
      <c r="G888">
        <v>1</v>
      </c>
      <c r="H888" s="2">
        <v>37125</v>
      </c>
      <c r="I888" t="s">
        <v>960</v>
      </c>
      <c r="J888">
        <v>3</v>
      </c>
      <c r="K888" t="e">
        <f>VLOOKUP(Cours_statut[[#This Row],[CodeCours]],Tableau1[[Code de Cours Complet]:[Évaluations]],5,0)</f>
        <v>#N/A</v>
      </c>
      <c r="L888" s="2">
        <v>40659</v>
      </c>
      <c r="M888" t="s">
        <v>961</v>
      </c>
      <c r="N888" t="s">
        <v>344</v>
      </c>
    </row>
    <row r="889" spans="1:14" hidden="1" x14ac:dyDescent="0.25">
      <c r="A889" t="s">
        <v>1407</v>
      </c>
      <c r="B889" t="s">
        <v>1408</v>
      </c>
      <c r="C889">
        <v>99</v>
      </c>
      <c r="D889">
        <v>1</v>
      </c>
      <c r="E889" t="str">
        <f>_xlfn.CONCAT(Cours_statut[[#This Row],[Code MEQ]],"-",Cours_statut[[#This Row],[Code d''option]],"-0",Cours_statut[[#This Row],[Version du cours]])</f>
        <v>202-FNG-06-99-01</v>
      </c>
      <c r="F889">
        <v>0</v>
      </c>
      <c r="G889">
        <v>1</v>
      </c>
      <c r="H889" s="2">
        <v>40046</v>
      </c>
      <c r="I889" t="s">
        <v>960</v>
      </c>
      <c r="J889">
        <v>3</v>
      </c>
      <c r="K889" t="e">
        <f>VLOOKUP(Cours_statut[[#This Row],[CodeCours]],Tableau1[[Code de Cours Complet]:[Évaluations]],5,0)</f>
        <v>#N/A</v>
      </c>
      <c r="L889" s="2">
        <v>40659</v>
      </c>
      <c r="M889" t="s">
        <v>961</v>
      </c>
      <c r="N889" t="s">
        <v>344</v>
      </c>
    </row>
    <row r="890" spans="1:14" hidden="1" x14ac:dyDescent="0.25">
      <c r="A890" t="s">
        <v>2232</v>
      </c>
      <c r="B890" t="s">
        <v>2240</v>
      </c>
      <c r="C890">
        <v>83</v>
      </c>
      <c r="D890">
        <v>1</v>
      </c>
      <c r="E890" t="str">
        <f>_xlfn.CONCAT(Cours_statut[[#This Row],[Code MEQ]],"-",Cours_statut[[#This Row],[Code d''option]],"-0",Cours_statut[[#This Row],[Version du cours]])</f>
        <v>410-123-FD-83-01</v>
      </c>
      <c r="F890">
        <v>4</v>
      </c>
      <c r="G890">
        <v>1</v>
      </c>
      <c r="H890" s="2">
        <v>40036</v>
      </c>
      <c r="I890" t="s">
        <v>960</v>
      </c>
      <c r="J890">
        <v>3</v>
      </c>
      <c r="K890" t="e">
        <f>VLOOKUP(Cours_statut[[#This Row],[CodeCours]],Tableau1[[Code de Cours Complet]:[Évaluations]],5,0)</f>
        <v>#N/A</v>
      </c>
      <c r="L890" s="2">
        <v>40659</v>
      </c>
      <c r="M890" t="s">
        <v>961</v>
      </c>
      <c r="N890" t="s">
        <v>344</v>
      </c>
    </row>
    <row r="891" spans="1:14" hidden="1" x14ac:dyDescent="0.25">
      <c r="A891" t="s">
        <v>2831</v>
      </c>
      <c r="B891" t="s">
        <v>2848</v>
      </c>
      <c r="C891">
        <v>63</v>
      </c>
      <c r="D891">
        <v>1</v>
      </c>
      <c r="E891" t="str">
        <f>_xlfn.CONCAT(Cours_statut[[#This Row],[Code MEQ]],"-",Cours_statut[[#This Row],[Code d''option]],"-0",Cours_statut[[#This Row],[Version du cours]])</f>
        <v>601-103-04-63-01</v>
      </c>
      <c r="F891">
        <v>4</v>
      </c>
      <c r="G891">
        <v>1</v>
      </c>
      <c r="H891" s="2">
        <v>40046</v>
      </c>
      <c r="I891" t="s">
        <v>960</v>
      </c>
      <c r="J891">
        <v>3</v>
      </c>
      <c r="K891" t="e">
        <f>VLOOKUP(Cours_statut[[#This Row],[CodeCours]],Tableau1[[Code de Cours Complet]:[Évaluations]],5,0)</f>
        <v>#N/A</v>
      </c>
      <c r="L891" s="2">
        <v>40659</v>
      </c>
      <c r="M891" t="s">
        <v>961</v>
      </c>
      <c r="N891" t="s">
        <v>344</v>
      </c>
    </row>
    <row r="892" spans="1:14" hidden="1" x14ac:dyDescent="0.25">
      <c r="A892" t="s">
        <v>1517</v>
      </c>
      <c r="B892" t="s">
        <v>1520</v>
      </c>
      <c r="C892">
        <v>10</v>
      </c>
      <c r="D892">
        <v>3</v>
      </c>
      <c r="E892" t="str">
        <f>_xlfn.CONCAT(Cours_statut[[#This Row],[Code MEQ]],"-",Cours_statut[[#This Row],[Code d''option]],"-0",Cours_statut[[#This Row],[Version du cours]])</f>
        <v>320-103-FD-10-03</v>
      </c>
      <c r="F892">
        <v>4</v>
      </c>
      <c r="G892">
        <v>1</v>
      </c>
      <c r="H892" s="2">
        <v>39338</v>
      </c>
      <c r="I892" t="s">
        <v>960</v>
      </c>
      <c r="J892">
        <v>3</v>
      </c>
      <c r="K892" t="e">
        <f>VLOOKUP(Cours_statut[[#This Row],[CodeCours]],Tableau1[[Code de Cours Complet]:[Évaluations]],5,0)</f>
        <v>#N/A</v>
      </c>
      <c r="L892" s="2">
        <v>40654</v>
      </c>
      <c r="M892" t="s">
        <v>961</v>
      </c>
      <c r="N892" t="s">
        <v>344</v>
      </c>
    </row>
    <row r="893" spans="1:14" hidden="1" x14ac:dyDescent="0.25">
      <c r="A893" t="s">
        <v>1517</v>
      </c>
      <c r="B893" t="s">
        <v>1533</v>
      </c>
      <c r="C893">
        <v>80</v>
      </c>
      <c r="D893">
        <v>3</v>
      </c>
      <c r="E893" t="str">
        <f>_xlfn.CONCAT(Cours_statut[[#This Row],[Code MEQ]],"-",Cours_statut[[#This Row],[Code d''option]],"-0",Cours_statut[[#This Row],[Version du cours]])</f>
        <v>320-103-FD-80-03</v>
      </c>
      <c r="F893">
        <v>4</v>
      </c>
      <c r="G893">
        <v>1</v>
      </c>
      <c r="H893" s="2">
        <v>39338</v>
      </c>
      <c r="I893" t="s">
        <v>960</v>
      </c>
      <c r="J893">
        <v>3</v>
      </c>
      <c r="K893" t="e">
        <f>VLOOKUP(Cours_statut[[#This Row],[CodeCours]],Tableau1[[Code de Cours Complet]:[Évaluations]],5,0)</f>
        <v>#N/A</v>
      </c>
      <c r="L893" s="2">
        <v>40654</v>
      </c>
      <c r="M893" t="s">
        <v>961</v>
      </c>
      <c r="N893" t="s">
        <v>344</v>
      </c>
    </row>
    <row r="894" spans="1:14" hidden="1" x14ac:dyDescent="0.25">
      <c r="A894" t="s">
        <v>1188</v>
      </c>
      <c r="B894" t="s">
        <v>1191</v>
      </c>
      <c r="C894">
        <v>19</v>
      </c>
      <c r="D894">
        <v>1</v>
      </c>
      <c r="E894" t="str">
        <f>_xlfn.CONCAT(Cours_statut[[#This Row],[Code MEQ]],"-",Cours_statut[[#This Row],[Code d''option]],"-0",Cours_statut[[#This Row],[Version du cours]])</f>
        <v>201-009-50-19-01</v>
      </c>
      <c r="F894">
        <v>4</v>
      </c>
      <c r="G894">
        <v>1</v>
      </c>
      <c r="H894" s="2">
        <v>37369</v>
      </c>
      <c r="I894" t="s">
        <v>960</v>
      </c>
      <c r="J894">
        <v>3</v>
      </c>
      <c r="K894" t="e">
        <f>VLOOKUP(Cours_statut[[#This Row],[CodeCours]],Tableau1[[Code de Cours Complet]:[Évaluations]],5,0)</f>
        <v>#N/A</v>
      </c>
      <c r="L894" s="2">
        <v>40652</v>
      </c>
      <c r="M894" t="s">
        <v>961</v>
      </c>
      <c r="N894" t="s">
        <v>344</v>
      </c>
    </row>
    <row r="895" spans="1:14" hidden="1" x14ac:dyDescent="0.25">
      <c r="A895" t="s">
        <v>2781</v>
      </c>
      <c r="B895" t="s">
        <v>2786</v>
      </c>
      <c r="C895">
        <v>10</v>
      </c>
      <c r="D895">
        <v>2</v>
      </c>
      <c r="E895" t="str">
        <f>_xlfn.CONCAT(Cours_statut[[#This Row],[Code MEQ]],"-",Cours_statut[[#This Row],[Code d''option]],"-0",Cours_statut[[#This Row],[Version du cours]])</f>
        <v>601-101-04-10-02</v>
      </c>
      <c r="F895">
        <v>4</v>
      </c>
      <c r="G895">
        <v>1</v>
      </c>
      <c r="H895" s="2">
        <v>37076</v>
      </c>
      <c r="I895" t="s">
        <v>960</v>
      </c>
      <c r="J895">
        <v>3</v>
      </c>
      <c r="K895" t="e">
        <f>VLOOKUP(Cours_statut[[#This Row],[CodeCours]],Tableau1[[Code de Cours Complet]:[Évaluations]],5,0)</f>
        <v>#N/A</v>
      </c>
      <c r="L895" s="2">
        <v>40639</v>
      </c>
      <c r="M895" t="s">
        <v>961</v>
      </c>
      <c r="N895" t="s">
        <v>344</v>
      </c>
    </row>
    <row r="896" spans="1:14" hidden="1" x14ac:dyDescent="0.25">
      <c r="A896" t="s">
        <v>2781</v>
      </c>
      <c r="B896" t="s">
        <v>2788</v>
      </c>
      <c r="C896">
        <v>14</v>
      </c>
      <c r="D896">
        <v>1</v>
      </c>
      <c r="E896" t="str">
        <f>_xlfn.CONCAT(Cours_statut[[#This Row],[Code MEQ]],"-",Cours_statut[[#This Row],[Code d''option]],"-0",Cours_statut[[#This Row],[Version du cours]])</f>
        <v>601-101-04-14-01</v>
      </c>
      <c r="F896">
        <v>4</v>
      </c>
      <c r="G896">
        <v>1</v>
      </c>
      <c r="H896" s="2">
        <v>39776</v>
      </c>
      <c r="I896" t="s">
        <v>960</v>
      </c>
      <c r="J896">
        <v>3</v>
      </c>
      <c r="K896" t="e">
        <f>VLOOKUP(Cours_statut[[#This Row],[CodeCours]],Tableau1[[Code de Cours Complet]:[Évaluations]],5,0)</f>
        <v>#N/A</v>
      </c>
      <c r="L896" s="2">
        <v>40639</v>
      </c>
      <c r="M896" t="s">
        <v>961</v>
      </c>
      <c r="N896" t="s">
        <v>344</v>
      </c>
    </row>
    <row r="897" spans="1:14" hidden="1" x14ac:dyDescent="0.25">
      <c r="A897" t="s">
        <v>2986</v>
      </c>
      <c r="B897" t="s">
        <v>2989</v>
      </c>
      <c r="C897">
        <v>10</v>
      </c>
      <c r="D897">
        <v>2</v>
      </c>
      <c r="E897" t="str">
        <f>_xlfn.CONCAT(Cours_statut[[#This Row],[Code MEQ]],"-",Cours_statut[[#This Row],[Code d''option]],"-0",Cours_statut[[#This Row],[Version du cours]])</f>
        <v>604-100-03-10-02</v>
      </c>
      <c r="F897">
        <v>4</v>
      </c>
      <c r="G897">
        <v>2</v>
      </c>
      <c r="H897" s="2">
        <v>37831</v>
      </c>
      <c r="I897" t="s">
        <v>960</v>
      </c>
      <c r="J897">
        <v>3</v>
      </c>
      <c r="K897" t="e">
        <f>VLOOKUP(Cours_statut[[#This Row],[CodeCours]],Tableau1[[Code de Cours Complet]:[Évaluations]],5,0)</f>
        <v>#N/A</v>
      </c>
      <c r="L897" s="2">
        <v>40606</v>
      </c>
      <c r="M897" t="s">
        <v>961</v>
      </c>
      <c r="N897" t="s">
        <v>344</v>
      </c>
    </row>
    <row r="898" spans="1:14" hidden="1" x14ac:dyDescent="0.25">
      <c r="A898" t="s">
        <v>1194</v>
      </c>
      <c r="B898" t="s">
        <v>1195</v>
      </c>
      <c r="C898">
        <v>74</v>
      </c>
      <c r="D898">
        <v>1</v>
      </c>
      <c r="E898" t="str">
        <f>_xlfn.CONCAT(Cours_statut[[#This Row],[Code MEQ]],"-",Cours_statut[[#This Row],[Code d''option]],"-0",Cours_statut[[#This Row],[Version du cours]])</f>
        <v>201-011-50-74-01</v>
      </c>
      <c r="F898">
        <v>5</v>
      </c>
      <c r="G898">
        <v>1</v>
      </c>
      <c r="H898" s="2">
        <v>40126</v>
      </c>
      <c r="I898" t="s">
        <v>960</v>
      </c>
      <c r="J898">
        <v>3</v>
      </c>
      <c r="K898" t="e">
        <f>VLOOKUP(Cours_statut[[#This Row],[CodeCours]],Tableau1[[Code de Cours Complet]:[Évaluations]],5,0)</f>
        <v>#N/A</v>
      </c>
      <c r="L898" s="2">
        <v>40570</v>
      </c>
      <c r="M898" t="s">
        <v>961</v>
      </c>
      <c r="N898" t="s">
        <v>344</v>
      </c>
    </row>
    <row r="899" spans="1:14" hidden="1" x14ac:dyDescent="0.25">
      <c r="A899" t="s">
        <v>2768</v>
      </c>
      <c r="B899" t="s">
        <v>2769</v>
      </c>
      <c r="C899">
        <v>60</v>
      </c>
      <c r="D899">
        <v>1</v>
      </c>
      <c r="E899" t="str">
        <f>_xlfn.CONCAT(Cours_statut[[#This Row],[Code MEQ]],"-",Cours_statut[[#This Row],[Code d''option]],"-0",Cours_statut[[#This Row],[Version du cours]])</f>
        <v>601-004-50-60-01</v>
      </c>
      <c r="F899">
        <v>5</v>
      </c>
      <c r="G899">
        <v>1</v>
      </c>
      <c r="H899" s="2">
        <v>40490</v>
      </c>
      <c r="I899" t="s">
        <v>960</v>
      </c>
      <c r="J899">
        <v>3</v>
      </c>
      <c r="K899" t="e">
        <f>VLOOKUP(Cours_statut[[#This Row],[CodeCours]],Tableau1[[Code de Cours Complet]:[Évaluations]],5,0)</f>
        <v>#N/A</v>
      </c>
      <c r="L899" s="2">
        <v>40570</v>
      </c>
      <c r="M899" t="s">
        <v>961</v>
      </c>
      <c r="N899" t="s">
        <v>344</v>
      </c>
    </row>
    <row r="900" spans="1:14" hidden="1" x14ac:dyDescent="0.25">
      <c r="A900" t="s">
        <v>1808</v>
      </c>
      <c r="B900" t="s">
        <v>1809</v>
      </c>
      <c r="C900">
        <v>65</v>
      </c>
      <c r="D900">
        <v>1</v>
      </c>
      <c r="E900" t="str">
        <f>_xlfn.CONCAT(Cours_statut[[#This Row],[Code MEQ]],"-",Cours_statut[[#This Row],[Code d''option]],"-0",Cours_statut[[#This Row],[Version du cours]])</f>
        <v>345-102-03-65-01</v>
      </c>
      <c r="F900">
        <v>4</v>
      </c>
      <c r="G900">
        <v>1</v>
      </c>
      <c r="H900" s="2">
        <v>40114</v>
      </c>
      <c r="I900" t="s">
        <v>960</v>
      </c>
      <c r="J900">
        <v>3</v>
      </c>
      <c r="K900" t="e">
        <f>VLOOKUP(Cours_statut[[#This Row],[CodeCours]],Tableau1[[Code de Cours Complet]:[Évaluations]],5,0)</f>
        <v>#N/A</v>
      </c>
      <c r="L900" s="2">
        <v>40554</v>
      </c>
      <c r="M900" t="s">
        <v>961</v>
      </c>
      <c r="N900" t="s">
        <v>344</v>
      </c>
    </row>
    <row r="901" spans="1:14" hidden="1" x14ac:dyDescent="0.25">
      <c r="A901" t="s">
        <v>2021</v>
      </c>
      <c r="B901" t="s">
        <v>2025</v>
      </c>
      <c r="C901">
        <v>10</v>
      </c>
      <c r="D901">
        <v>2</v>
      </c>
      <c r="E901" t="str">
        <f>_xlfn.CONCAT(Cours_statut[[#This Row],[Code MEQ]],"-",Cours_statut[[#This Row],[Code d''option]],"-0",Cours_statut[[#This Row],[Version du cours]])</f>
        <v>383-924-90-10-02</v>
      </c>
      <c r="F901">
        <v>5</v>
      </c>
      <c r="G901">
        <v>1</v>
      </c>
      <c r="H901" s="2">
        <v>37077</v>
      </c>
      <c r="I901" t="s">
        <v>960</v>
      </c>
      <c r="J901">
        <v>3</v>
      </c>
      <c r="K901" t="e">
        <f>VLOOKUP(Cours_statut[[#This Row],[CodeCours]],Tableau1[[Code de Cours Complet]:[Évaluations]],5,0)</f>
        <v>#N/A</v>
      </c>
      <c r="L901" s="2">
        <v>40548</v>
      </c>
      <c r="M901" t="s">
        <v>961</v>
      </c>
      <c r="N901" t="s">
        <v>344</v>
      </c>
    </row>
    <row r="902" spans="1:14" hidden="1" x14ac:dyDescent="0.25">
      <c r="A902" t="s">
        <v>2310</v>
      </c>
      <c r="B902" t="s">
        <v>2312</v>
      </c>
      <c r="C902">
        <v>10</v>
      </c>
      <c r="D902">
        <v>1</v>
      </c>
      <c r="E902" t="str">
        <f>_xlfn.CONCAT(Cours_statut[[#This Row],[Code MEQ]],"-",Cours_statut[[#This Row],[Code d''option]],"-0",Cours_statut[[#This Row],[Version du cours]])</f>
        <v>410-285-93-10-01</v>
      </c>
      <c r="F902">
        <v>3</v>
      </c>
      <c r="G902">
        <v>1</v>
      </c>
      <c r="H902" s="2">
        <v>37070</v>
      </c>
      <c r="I902" t="s">
        <v>960</v>
      </c>
      <c r="J902">
        <v>3</v>
      </c>
      <c r="K902" t="e">
        <f>VLOOKUP(Cours_statut[[#This Row],[CodeCours]],Tableau1[[Code de Cours Complet]:[Évaluations]],5,0)</f>
        <v>#N/A</v>
      </c>
      <c r="L902" s="2">
        <v>40548</v>
      </c>
      <c r="M902" t="s">
        <v>961</v>
      </c>
      <c r="N902" t="s">
        <v>344</v>
      </c>
    </row>
    <row r="903" spans="1:14" hidden="1" x14ac:dyDescent="0.25">
      <c r="A903" t="s">
        <v>2454</v>
      </c>
      <c r="B903" t="s">
        <v>2458</v>
      </c>
      <c r="C903">
        <v>10</v>
      </c>
      <c r="D903">
        <v>2</v>
      </c>
      <c r="E903" t="str">
        <f>_xlfn.CONCAT(Cours_statut[[#This Row],[Code MEQ]],"-",Cours_statut[[#This Row],[Code d''option]],"-0",Cours_statut[[#This Row],[Version du cours]])</f>
        <v>410-540-90-10-02</v>
      </c>
      <c r="F903">
        <v>4</v>
      </c>
      <c r="G903">
        <v>1</v>
      </c>
      <c r="H903" s="2">
        <v>37083</v>
      </c>
      <c r="I903" t="s">
        <v>960</v>
      </c>
      <c r="J903">
        <v>3</v>
      </c>
      <c r="K903" t="e">
        <f>VLOOKUP(Cours_statut[[#This Row],[CodeCours]],Tableau1[[Code de Cours Complet]:[Évaluations]],5,0)</f>
        <v>#N/A</v>
      </c>
      <c r="L903" s="2">
        <v>40548</v>
      </c>
      <c r="M903" t="s">
        <v>961</v>
      </c>
      <c r="N903" t="s">
        <v>344</v>
      </c>
    </row>
    <row r="904" spans="1:14" hidden="1" x14ac:dyDescent="0.25">
      <c r="A904" t="s">
        <v>2553</v>
      </c>
      <c r="B904" t="s">
        <v>2556</v>
      </c>
      <c r="C904">
        <v>10</v>
      </c>
      <c r="D904">
        <v>2</v>
      </c>
      <c r="E904" t="str">
        <f>_xlfn.CONCAT(Cours_statut[[#This Row],[Code MEQ]],"-",Cours_statut[[#This Row],[Code d''option]],"-0",Cours_statut[[#This Row],[Version du cours]])</f>
        <v>410-819-91-10-02</v>
      </c>
      <c r="F904">
        <v>2</v>
      </c>
      <c r="G904">
        <v>1</v>
      </c>
      <c r="H904" s="2">
        <v>37776</v>
      </c>
      <c r="I904" t="s">
        <v>960</v>
      </c>
      <c r="J904">
        <v>3</v>
      </c>
      <c r="K904" t="e">
        <f>VLOOKUP(Cours_statut[[#This Row],[CodeCours]],Tableau1[[Code de Cours Complet]:[Évaluations]],5,0)</f>
        <v>#N/A</v>
      </c>
      <c r="L904" s="2">
        <v>40548</v>
      </c>
      <c r="M904" t="s">
        <v>961</v>
      </c>
      <c r="N904" t="s">
        <v>344</v>
      </c>
    </row>
    <row r="905" spans="1:14" hidden="1" x14ac:dyDescent="0.25">
      <c r="A905" t="s">
        <v>2658</v>
      </c>
      <c r="B905" t="s">
        <v>2660</v>
      </c>
      <c r="C905">
        <v>10</v>
      </c>
      <c r="D905">
        <v>1</v>
      </c>
      <c r="E905" t="str">
        <f>_xlfn.CONCAT(Cours_statut[[#This Row],[Code MEQ]],"-",Cours_statut[[#This Row],[Code d''option]],"-0",Cours_statut[[#This Row],[Version du cours]])</f>
        <v>412-305-89-10-01</v>
      </c>
      <c r="F905">
        <v>4</v>
      </c>
      <c r="G905">
        <v>1</v>
      </c>
      <c r="H905" s="2">
        <v>37124</v>
      </c>
      <c r="I905" t="s">
        <v>960</v>
      </c>
      <c r="J905">
        <v>3</v>
      </c>
      <c r="K905" t="e">
        <f>VLOOKUP(Cours_statut[[#This Row],[CodeCours]],Tableau1[[Code de Cours Complet]:[Évaluations]],5,0)</f>
        <v>#N/A</v>
      </c>
      <c r="L905" s="2">
        <v>40548</v>
      </c>
      <c r="M905" t="s">
        <v>961</v>
      </c>
      <c r="N905" t="s">
        <v>344</v>
      </c>
    </row>
    <row r="906" spans="1:14" hidden="1" x14ac:dyDescent="0.25">
      <c r="A906" t="s">
        <v>1505</v>
      </c>
      <c r="B906" t="s">
        <v>1513</v>
      </c>
      <c r="C906">
        <v>10</v>
      </c>
      <c r="D906">
        <v>6</v>
      </c>
      <c r="E906" t="str">
        <f>_xlfn.CONCAT(Cours_statut[[#This Row],[Code MEQ]],"-",Cours_statut[[#This Row],[Code d''option]],"-0",Cours_statut[[#This Row],[Version du cours]])</f>
        <v>320-103-91-10-06</v>
      </c>
      <c r="F906">
        <v>4</v>
      </c>
      <c r="G906">
        <v>1</v>
      </c>
      <c r="H906" s="2">
        <v>39338</v>
      </c>
      <c r="I906" t="s">
        <v>960</v>
      </c>
      <c r="J906">
        <v>3</v>
      </c>
      <c r="K906" t="e">
        <f>VLOOKUP(Cours_statut[[#This Row],[CodeCours]],Tableau1[[Code de Cours Complet]:[Évaluations]],5,0)</f>
        <v>#N/A</v>
      </c>
      <c r="L906" s="2">
        <v>40541</v>
      </c>
      <c r="M906" t="s">
        <v>961</v>
      </c>
      <c r="N906" t="s">
        <v>344</v>
      </c>
    </row>
    <row r="907" spans="1:14" hidden="1" x14ac:dyDescent="0.25">
      <c r="A907" t="s">
        <v>1817</v>
      </c>
      <c r="B907" t="s">
        <v>1818</v>
      </c>
      <c r="C907">
        <v>65</v>
      </c>
      <c r="D907">
        <v>1</v>
      </c>
      <c r="E907" t="str">
        <f>_xlfn.CONCAT(Cours_statut[[#This Row],[Code MEQ]],"-",Cours_statut[[#This Row],[Code d''option]],"-0",Cours_statut[[#This Row],[Version du cours]])</f>
        <v>345-103-04-65-01</v>
      </c>
      <c r="F907">
        <v>4</v>
      </c>
      <c r="G907">
        <v>1</v>
      </c>
      <c r="H907" s="2">
        <v>40347</v>
      </c>
      <c r="I907" t="s">
        <v>960</v>
      </c>
      <c r="J907">
        <v>3</v>
      </c>
      <c r="K907" t="e">
        <f>VLOOKUP(Cours_statut[[#This Row],[CodeCours]],Tableau1[[Code de Cours Complet]:[Évaluations]],5,0)</f>
        <v>#N/A</v>
      </c>
      <c r="L907" s="2">
        <v>40535</v>
      </c>
      <c r="M907" t="s">
        <v>961</v>
      </c>
      <c r="N907" t="s">
        <v>344</v>
      </c>
    </row>
    <row r="908" spans="1:14" hidden="1" x14ac:dyDescent="0.25">
      <c r="A908" t="s">
        <v>2939</v>
      </c>
      <c r="B908" t="s">
        <v>2943</v>
      </c>
      <c r="C908">
        <v>15</v>
      </c>
      <c r="D908">
        <v>1</v>
      </c>
      <c r="E908" t="str">
        <f>_xlfn.CONCAT(Cours_statut[[#This Row],[Code MEQ]],"-",Cours_statut[[#This Row],[Code d''option]],"-0",Cours_statut[[#This Row],[Version du cours]])</f>
        <v>602-101-03-15-01</v>
      </c>
      <c r="F908">
        <v>5</v>
      </c>
      <c r="G908">
        <v>1</v>
      </c>
      <c r="H908" s="2">
        <v>39359</v>
      </c>
      <c r="I908" t="s">
        <v>960</v>
      </c>
      <c r="J908">
        <v>3</v>
      </c>
      <c r="K908" t="e">
        <f>VLOOKUP(Cours_statut[[#This Row],[CodeCours]],Tableau1[[Code de Cours Complet]:[Évaluations]],5,0)</f>
        <v>#N/A</v>
      </c>
      <c r="L908" s="2">
        <v>40535</v>
      </c>
      <c r="M908" t="s">
        <v>961</v>
      </c>
      <c r="N908" t="s">
        <v>344</v>
      </c>
    </row>
    <row r="909" spans="1:14" hidden="1" x14ac:dyDescent="0.25">
      <c r="A909" t="s">
        <v>3039</v>
      </c>
      <c r="B909" t="s">
        <v>3040</v>
      </c>
      <c r="C909">
        <v>10</v>
      </c>
      <c r="D909">
        <v>1</v>
      </c>
      <c r="E909" t="str">
        <f>_xlfn.CONCAT(Cours_statut[[#This Row],[Code MEQ]],"-",Cours_statut[[#This Row],[Code d''option]],"-0",Cours_statut[[#This Row],[Version du cours]])</f>
        <v>604-FPE-FD-10-01</v>
      </c>
      <c r="F909">
        <v>4</v>
      </c>
      <c r="G909">
        <v>2</v>
      </c>
      <c r="H909" s="2">
        <v>38245</v>
      </c>
      <c r="I909" t="s">
        <v>960</v>
      </c>
      <c r="J909">
        <v>3</v>
      </c>
      <c r="K909" t="e">
        <f>VLOOKUP(Cours_statut[[#This Row],[CodeCours]],Tableau1[[Code de Cours Complet]:[Évaluations]],5,0)</f>
        <v>#N/A</v>
      </c>
      <c r="L909" s="2">
        <v>40534</v>
      </c>
      <c r="M909" t="s">
        <v>961</v>
      </c>
      <c r="N909" t="s">
        <v>344</v>
      </c>
    </row>
    <row r="910" spans="1:14" hidden="1" x14ac:dyDescent="0.25">
      <c r="A910" t="s">
        <v>3039</v>
      </c>
      <c r="B910" t="s">
        <v>3042</v>
      </c>
      <c r="C910">
        <v>13</v>
      </c>
      <c r="D910">
        <v>1</v>
      </c>
      <c r="E910" t="str">
        <f>_xlfn.CONCAT(Cours_statut[[#This Row],[Code MEQ]],"-",Cours_statut[[#This Row],[Code d''option]],"-0",Cours_statut[[#This Row],[Version du cours]])</f>
        <v>604-FPE-FD-13-01</v>
      </c>
      <c r="F910">
        <v>4</v>
      </c>
      <c r="G910">
        <v>2</v>
      </c>
      <c r="H910" s="2">
        <v>40036</v>
      </c>
      <c r="I910" t="s">
        <v>960</v>
      </c>
      <c r="J910">
        <v>3</v>
      </c>
      <c r="K910" t="e">
        <f>VLOOKUP(Cours_statut[[#This Row],[CodeCours]],Tableau1[[Code de Cours Complet]:[Évaluations]],5,0)</f>
        <v>#N/A</v>
      </c>
      <c r="L910" s="2">
        <v>40534</v>
      </c>
      <c r="M910" t="s">
        <v>961</v>
      </c>
      <c r="N910" t="s">
        <v>344</v>
      </c>
    </row>
    <row r="911" spans="1:14" hidden="1" x14ac:dyDescent="0.25">
      <c r="A911" t="s">
        <v>3043</v>
      </c>
      <c r="B911" t="s">
        <v>3047</v>
      </c>
      <c r="C911">
        <v>10</v>
      </c>
      <c r="D911">
        <v>3</v>
      </c>
      <c r="E911" t="str">
        <f>_xlfn.CONCAT(Cours_statut[[#This Row],[Code MEQ]],"-",Cours_statut[[#This Row],[Code d''option]],"-0",Cours_statut[[#This Row],[Version du cours]])</f>
        <v>604-FPF-03-10-03</v>
      </c>
      <c r="F911">
        <v>4</v>
      </c>
      <c r="G911">
        <v>2</v>
      </c>
      <c r="H911" s="2">
        <v>39113</v>
      </c>
      <c r="I911" t="s">
        <v>960</v>
      </c>
      <c r="J911">
        <v>3</v>
      </c>
      <c r="K911" t="e">
        <f>VLOOKUP(Cours_statut[[#This Row],[CodeCours]],Tableau1[[Code de Cours Complet]:[Évaluations]],5,0)</f>
        <v>#N/A</v>
      </c>
      <c r="L911" s="2">
        <v>40534</v>
      </c>
      <c r="M911" t="s">
        <v>961</v>
      </c>
      <c r="N911" t="s">
        <v>344</v>
      </c>
    </row>
    <row r="912" spans="1:14" hidden="1" x14ac:dyDescent="0.25">
      <c r="A912" t="s">
        <v>3051</v>
      </c>
      <c r="B912" t="s">
        <v>3054</v>
      </c>
      <c r="C912">
        <v>10</v>
      </c>
      <c r="D912">
        <v>2</v>
      </c>
      <c r="E912" t="str">
        <f>_xlfn.CONCAT(Cours_statut[[#This Row],[Code MEQ]],"-",Cours_statut[[#This Row],[Code d''option]],"-0",Cours_statut[[#This Row],[Version du cours]])</f>
        <v>604-FPJ-03-10-02</v>
      </c>
      <c r="F912">
        <v>4</v>
      </c>
      <c r="G912">
        <v>2</v>
      </c>
      <c r="H912" s="2">
        <v>38125</v>
      </c>
      <c r="I912" t="s">
        <v>960</v>
      </c>
      <c r="J912">
        <v>3</v>
      </c>
      <c r="K912" t="e">
        <f>VLOOKUP(Cours_statut[[#This Row],[CodeCours]],Tableau1[[Code de Cours Complet]:[Évaluations]],5,0)</f>
        <v>#N/A</v>
      </c>
      <c r="L912" s="2">
        <v>40534</v>
      </c>
      <c r="M912" t="s">
        <v>961</v>
      </c>
      <c r="N912" t="s">
        <v>344</v>
      </c>
    </row>
    <row r="913" spans="1:14" hidden="1" x14ac:dyDescent="0.25">
      <c r="A913" t="s">
        <v>3051</v>
      </c>
      <c r="B913" t="s">
        <v>3057</v>
      </c>
      <c r="C913">
        <v>11</v>
      </c>
      <c r="D913">
        <v>2</v>
      </c>
      <c r="E913" t="str">
        <f>_xlfn.CONCAT(Cours_statut[[#This Row],[Code MEQ]],"-",Cours_statut[[#This Row],[Code d''option]],"-0",Cours_statut[[#This Row],[Version du cours]])</f>
        <v>604-FPJ-03-11-02</v>
      </c>
      <c r="F913">
        <v>4</v>
      </c>
      <c r="G913">
        <v>2</v>
      </c>
      <c r="H913" s="2">
        <v>38125</v>
      </c>
      <c r="I913" t="s">
        <v>960</v>
      </c>
      <c r="J913">
        <v>3</v>
      </c>
      <c r="K913" t="e">
        <f>VLOOKUP(Cours_statut[[#This Row],[CodeCours]],Tableau1[[Code de Cours Complet]:[Évaluations]],5,0)</f>
        <v>#N/A</v>
      </c>
      <c r="L913" s="2">
        <v>40534</v>
      </c>
      <c r="M913" t="s">
        <v>961</v>
      </c>
      <c r="N913" t="s">
        <v>344</v>
      </c>
    </row>
    <row r="914" spans="1:14" hidden="1" x14ac:dyDescent="0.25">
      <c r="A914" t="s">
        <v>2635</v>
      </c>
      <c r="B914" t="s">
        <v>2636</v>
      </c>
      <c r="C914">
        <v>10</v>
      </c>
      <c r="D914">
        <v>1</v>
      </c>
      <c r="E914" t="str">
        <f>_xlfn.CONCAT(Cours_statut[[#This Row],[Code MEQ]],"-",Cours_statut[[#This Row],[Code d''option]],"-0",Cours_statut[[#This Row],[Version du cours]])</f>
        <v>410-F24-FD-10-01</v>
      </c>
      <c r="F914">
        <v>4</v>
      </c>
      <c r="G914">
        <v>1</v>
      </c>
      <c r="H914" s="2">
        <v>39681</v>
      </c>
      <c r="I914" t="s">
        <v>960</v>
      </c>
      <c r="J914">
        <v>3</v>
      </c>
      <c r="K914" t="e">
        <f>VLOOKUP(Cours_statut[[#This Row],[CodeCours]],Tableau1[[Code de Cours Complet]:[Évaluations]],5,0)</f>
        <v>#N/A</v>
      </c>
      <c r="L914" s="2">
        <v>40528</v>
      </c>
      <c r="M914" t="s">
        <v>961</v>
      </c>
      <c r="N914" t="s">
        <v>344</v>
      </c>
    </row>
    <row r="915" spans="1:14" hidden="1" x14ac:dyDescent="0.25">
      <c r="A915" t="s">
        <v>1192</v>
      </c>
      <c r="B915" t="s">
        <v>1193</v>
      </c>
      <c r="C915">
        <v>74</v>
      </c>
      <c r="D915">
        <v>1</v>
      </c>
      <c r="E915" t="str">
        <f>_xlfn.CONCAT(Cours_statut[[#This Row],[Code MEQ]],"-",Cours_statut[[#This Row],[Code d''option]],"-0",Cours_statut[[#This Row],[Version du cours]])</f>
        <v>201-010-50-74-01</v>
      </c>
      <c r="F915">
        <v>6</v>
      </c>
      <c r="G915">
        <v>1</v>
      </c>
      <c r="H915" s="2">
        <v>40093</v>
      </c>
      <c r="I915" t="s">
        <v>960</v>
      </c>
      <c r="J915">
        <v>3</v>
      </c>
      <c r="K915" t="e">
        <f>VLOOKUP(Cours_statut[[#This Row],[CodeCours]],Tableau1[[Code de Cours Complet]:[Évaluations]],5,0)</f>
        <v>#N/A</v>
      </c>
      <c r="L915" s="2">
        <v>40519</v>
      </c>
      <c r="M915" t="s">
        <v>961</v>
      </c>
      <c r="N915" t="s">
        <v>344</v>
      </c>
    </row>
    <row r="916" spans="1:14" hidden="1" x14ac:dyDescent="0.25">
      <c r="A916" t="s">
        <v>2768</v>
      </c>
      <c r="B916" t="s">
        <v>2771</v>
      </c>
      <c r="C916">
        <v>64</v>
      </c>
      <c r="D916">
        <v>2</v>
      </c>
      <c r="E916" t="str">
        <f>_xlfn.CONCAT(Cours_statut[[#This Row],[Code MEQ]],"-",Cours_statut[[#This Row],[Code d''option]],"-0",Cours_statut[[#This Row],[Version du cours]])</f>
        <v>601-004-50-64-02</v>
      </c>
      <c r="F916">
        <v>5</v>
      </c>
      <c r="G916">
        <v>1</v>
      </c>
      <c r="H916" s="2">
        <v>40092</v>
      </c>
      <c r="I916" t="s">
        <v>960</v>
      </c>
      <c r="J916">
        <v>3</v>
      </c>
      <c r="K916" t="e">
        <f>VLOOKUP(Cours_statut[[#This Row],[CodeCours]],Tableau1[[Code de Cours Complet]:[Évaluations]],5,0)</f>
        <v>#N/A</v>
      </c>
      <c r="L916" s="2">
        <v>40519</v>
      </c>
      <c r="M916" t="s">
        <v>961</v>
      </c>
      <c r="N916" t="s">
        <v>344</v>
      </c>
    </row>
    <row r="917" spans="1:14" hidden="1" x14ac:dyDescent="0.25">
      <c r="A917" t="s">
        <v>2978</v>
      </c>
      <c r="B917" t="s">
        <v>2979</v>
      </c>
      <c r="C917">
        <v>64</v>
      </c>
      <c r="D917">
        <v>1</v>
      </c>
      <c r="E917" t="str">
        <f>_xlfn.CONCAT(Cours_statut[[#This Row],[Code MEQ]],"-",Cours_statut[[#This Row],[Code d''option]],"-0",Cours_statut[[#This Row],[Version du cours]])</f>
        <v>604-001-50-64-01</v>
      </c>
      <c r="F917">
        <v>4</v>
      </c>
      <c r="G917">
        <v>2</v>
      </c>
      <c r="H917" s="2">
        <v>40156</v>
      </c>
      <c r="I917" t="s">
        <v>960</v>
      </c>
      <c r="J917">
        <v>3</v>
      </c>
      <c r="K917" t="e">
        <f>VLOOKUP(Cours_statut[[#This Row],[CodeCours]],Tableau1[[Code de Cours Complet]:[Évaluations]],5,0)</f>
        <v>#N/A</v>
      </c>
      <c r="L917" s="2">
        <v>40519</v>
      </c>
      <c r="M917" t="s">
        <v>961</v>
      </c>
      <c r="N917" t="s">
        <v>344</v>
      </c>
    </row>
    <row r="918" spans="1:14" hidden="1" x14ac:dyDescent="0.25">
      <c r="A918" t="s">
        <v>2681</v>
      </c>
      <c r="B918" t="s">
        <v>2682</v>
      </c>
      <c r="C918">
        <v>60</v>
      </c>
      <c r="D918">
        <v>1</v>
      </c>
      <c r="E918" t="str">
        <f>_xlfn.CONCAT(Cours_statut[[#This Row],[Code MEQ]],"-",Cours_statut[[#This Row],[Code d''option]],"-0",Cours_statut[[#This Row],[Version du cours]])</f>
        <v>420-104-FD-60-01</v>
      </c>
      <c r="F918">
        <v>4</v>
      </c>
      <c r="G918">
        <v>2</v>
      </c>
      <c r="H918" s="2">
        <v>39055</v>
      </c>
      <c r="I918" t="s">
        <v>960</v>
      </c>
      <c r="J918">
        <v>3</v>
      </c>
      <c r="K918" t="e">
        <f>VLOOKUP(Cours_statut[[#This Row],[CodeCours]],Tableau1[[Code de Cours Complet]:[Évaluations]],5,0)</f>
        <v>#N/A</v>
      </c>
      <c r="L918" s="2">
        <v>40508</v>
      </c>
      <c r="M918" t="s">
        <v>961</v>
      </c>
      <c r="N918" t="s">
        <v>344</v>
      </c>
    </row>
    <row r="919" spans="1:14" hidden="1" x14ac:dyDescent="0.25">
      <c r="A919" t="s">
        <v>2727</v>
      </c>
      <c r="B919" t="s">
        <v>2728</v>
      </c>
      <c r="C919">
        <v>60</v>
      </c>
      <c r="D919">
        <v>1</v>
      </c>
      <c r="E919" t="str">
        <f>_xlfn.CONCAT(Cours_statut[[#This Row],[Code MEQ]],"-",Cours_statut[[#This Row],[Code d''option]],"-0",Cours_statut[[#This Row],[Version du cours]])</f>
        <v>420-F16-FD-60-01</v>
      </c>
      <c r="F919">
        <v>3</v>
      </c>
      <c r="G919">
        <v>2</v>
      </c>
      <c r="H919" s="2">
        <v>40037</v>
      </c>
      <c r="I919" t="s">
        <v>960</v>
      </c>
      <c r="J919">
        <v>3</v>
      </c>
      <c r="K919" t="e">
        <f>VLOOKUP(Cours_statut[[#This Row],[CodeCours]],Tableau1[[Code de Cours Complet]:[Évaluations]],5,0)</f>
        <v>#N/A</v>
      </c>
      <c r="L919" s="2">
        <v>40508</v>
      </c>
      <c r="M919" t="s">
        <v>961</v>
      </c>
      <c r="N919" t="s">
        <v>344</v>
      </c>
    </row>
    <row r="920" spans="1:14" hidden="1" x14ac:dyDescent="0.25">
      <c r="A920" t="s">
        <v>2730</v>
      </c>
      <c r="B920" t="s">
        <v>2732</v>
      </c>
      <c r="C920">
        <v>10</v>
      </c>
      <c r="D920">
        <v>1</v>
      </c>
      <c r="E920" t="str">
        <f>_xlfn.CONCAT(Cours_statut[[#This Row],[Code MEQ]],"-",Cours_statut[[#This Row],[Code d''option]],"-0",Cours_statut[[#This Row],[Version du cours]])</f>
        <v>504-FPF-03-10-01</v>
      </c>
      <c r="F920">
        <v>6</v>
      </c>
      <c r="G920">
        <v>1</v>
      </c>
      <c r="H920" s="2">
        <v>37117</v>
      </c>
      <c r="I920" t="s">
        <v>960</v>
      </c>
      <c r="J920">
        <v>3</v>
      </c>
      <c r="K920" t="e">
        <f>VLOOKUP(Cours_statut[[#This Row],[CodeCours]],Tableau1[[Code de Cours Complet]:[Évaluations]],5,0)</f>
        <v>#N/A</v>
      </c>
      <c r="L920" s="2">
        <v>40494</v>
      </c>
      <c r="M920" t="s">
        <v>961</v>
      </c>
      <c r="N920" t="s">
        <v>344</v>
      </c>
    </row>
    <row r="921" spans="1:14" hidden="1" x14ac:dyDescent="0.25">
      <c r="A921" t="s">
        <v>3256</v>
      </c>
      <c r="B921" t="s">
        <v>3257</v>
      </c>
      <c r="C921">
        <v>53</v>
      </c>
      <c r="D921">
        <v>1</v>
      </c>
      <c r="E921" t="str">
        <f>_xlfn.CONCAT(Cours_statut[[#This Row],[Code MEQ]],"-",Cours_statut[[#This Row],[Code d''option]],"-0",Cours_statut[[#This Row],[Version du cours]])</f>
        <v>842-ACC-23-53-01</v>
      </c>
      <c r="F921">
        <v>0</v>
      </c>
      <c r="G921">
        <v>0</v>
      </c>
      <c r="H921" s="2">
        <v>37911</v>
      </c>
      <c r="I921" t="s">
        <v>960</v>
      </c>
      <c r="J921">
        <v>3</v>
      </c>
      <c r="K921" t="e">
        <f>VLOOKUP(Cours_statut[[#This Row],[CodeCours]],Tableau1[[Code de Cours Complet]:[Évaluations]],5,0)</f>
        <v>#N/A</v>
      </c>
      <c r="L921" s="2">
        <v>40477</v>
      </c>
      <c r="M921" t="s">
        <v>961</v>
      </c>
      <c r="N921" t="s">
        <v>344</v>
      </c>
    </row>
    <row r="922" spans="1:14" hidden="1" x14ac:dyDescent="0.25">
      <c r="A922" t="s">
        <v>3258</v>
      </c>
      <c r="B922" t="s">
        <v>3259</v>
      </c>
      <c r="C922">
        <v>53</v>
      </c>
      <c r="D922">
        <v>1</v>
      </c>
      <c r="E922" t="str">
        <f>_xlfn.CONCAT(Cours_statut[[#This Row],[Code MEQ]],"-",Cours_statut[[#This Row],[Code d''option]],"-0",Cours_statut[[#This Row],[Version du cours]])</f>
        <v>842-ACC-24-53-01</v>
      </c>
      <c r="F922">
        <v>0</v>
      </c>
      <c r="G922">
        <v>0</v>
      </c>
      <c r="H922" s="2">
        <v>38551</v>
      </c>
      <c r="I922" t="s">
        <v>960</v>
      </c>
      <c r="J922">
        <v>3</v>
      </c>
      <c r="K922" t="e">
        <f>VLOOKUP(Cours_statut[[#This Row],[CodeCours]],Tableau1[[Code de Cours Complet]:[Évaluations]],5,0)</f>
        <v>#N/A</v>
      </c>
      <c r="L922" s="2">
        <v>40477</v>
      </c>
      <c r="M922" t="s">
        <v>961</v>
      </c>
      <c r="N922" t="s">
        <v>344</v>
      </c>
    </row>
    <row r="923" spans="1:14" hidden="1" x14ac:dyDescent="0.25">
      <c r="A923" t="s">
        <v>3262</v>
      </c>
      <c r="B923" t="s">
        <v>3263</v>
      </c>
      <c r="C923">
        <v>53</v>
      </c>
      <c r="D923">
        <v>1</v>
      </c>
      <c r="E923" t="str">
        <f>_xlfn.CONCAT(Cours_statut[[#This Row],[Code MEQ]],"-",Cours_statut[[#This Row],[Code d''option]],"-0",Cours_statut[[#This Row],[Version du cours]])</f>
        <v>842-ACC-26-53-01</v>
      </c>
      <c r="F923">
        <v>0</v>
      </c>
      <c r="G923">
        <v>0</v>
      </c>
      <c r="H923" s="2">
        <v>38551</v>
      </c>
      <c r="I923" t="s">
        <v>960</v>
      </c>
      <c r="J923">
        <v>3</v>
      </c>
      <c r="K923" t="e">
        <f>VLOOKUP(Cours_statut[[#This Row],[CodeCours]],Tableau1[[Code de Cours Complet]:[Évaluations]],5,0)</f>
        <v>#N/A</v>
      </c>
      <c r="L923" s="2">
        <v>40477</v>
      </c>
      <c r="M923" t="s">
        <v>961</v>
      </c>
      <c r="N923" t="s">
        <v>344</v>
      </c>
    </row>
    <row r="924" spans="1:14" hidden="1" x14ac:dyDescent="0.25">
      <c r="A924" t="s">
        <v>3300</v>
      </c>
      <c r="B924" t="s">
        <v>3304</v>
      </c>
      <c r="C924">
        <v>53</v>
      </c>
      <c r="D924">
        <v>1</v>
      </c>
      <c r="E924" t="str">
        <f>_xlfn.CONCAT(Cours_statut[[#This Row],[Code MEQ]],"-",Cours_statut[[#This Row],[Code d''option]],"-0",Cours_statut[[#This Row],[Version du cours]])</f>
        <v>842-EXC-01-53-01</v>
      </c>
      <c r="F924">
        <v>0</v>
      </c>
      <c r="G924">
        <v>0</v>
      </c>
      <c r="H924" s="2">
        <v>37910</v>
      </c>
      <c r="I924" t="s">
        <v>960</v>
      </c>
      <c r="J924">
        <v>3</v>
      </c>
      <c r="K924" t="e">
        <f>VLOOKUP(Cours_statut[[#This Row],[CodeCours]],Tableau1[[Code de Cours Complet]:[Évaluations]],5,0)</f>
        <v>#N/A</v>
      </c>
      <c r="L924" s="2">
        <v>40477</v>
      </c>
      <c r="M924" t="s">
        <v>961</v>
      </c>
      <c r="N924" t="s">
        <v>344</v>
      </c>
    </row>
    <row r="925" spans="1:14" hidden="1" x14ac:dyDescent="0.25">
      <c r="A925" t="s">
        <v>3305</v>
      </c>
      <c r="B925" t="s">
        <v>3308</v>
      </c>
      <c r="C925">
        <v>53</v>
      </c>
      <c r="D925">
        <v>1</v>
      </c>
      <c r="E925" t="str">
        <f>_xlfn.CONCAT(Cours_statut[[#This Row],[Code MEQ]],"-",Cours_statut[[#This Row],[Code d''option]],"-0",Cours_statut[[#This Row],[Version du cours]])</f>
        <v>842-EXC-02-53-01</v>
      </c>
      <c r="F925">
        <v>0</v>
      </c>
      <c r="G925">
        <v>0</v>
      </c>
      <c r="H925" s="2">
        <v>37910</v>
      </c>
      <c r="I925" t="s">
        <v>960</v>
      </c>
      <c r="J925">
        <v>3</v>
      </c>
      <c r="K925" t="e">
        <f>VLOOKUP(Cours_statut[[#This Row],[CodeCours]],Tableau1[[Code de Cours Complet]:[Évaluations]],5,0)</f>
        <v>#N/A</v>
      </c>
      <c r="L925" s="2">
        <v>40477</v>
      </c>
      <c r="M925" t="s">
        <v>961</v>
      </c>
      <c r="N925" t="s">
        <v>344</v>
      </c>
    </row>
    <row r="926" spans="1:14" hidden="1" x14ac:dyDescent="0.25">
      <c r="A926" t="s">
        <v>3309</v>
      </c>
      <c r="B926" t="s">
        <v>3310</v>
      </c>
      <c r="C926">
        <v>53</v>
      </c>
      <c r="D926">
        <v>1</v>
      </c>
      <c r="E926" t="str">
        <f>_xlfn.CONCAT(Cours_statut[[#This Row],[Code MEQ]],"-",Cours_statut[[#This Row],[Code d''option]],"-0",Cours_statut[[#This Row],[Version du cours]])</f>
        <v>842-EXC-03-53-01</v>
      </c>
      <c r="F926">
        <v>0</v>
      </c>
      <c r="G926">
        <v>0</v>
      </c>
      <c r="H926" s="2">
        <v>37910</v>
      </c>
      <c r="I926" t="s">
        <v>960</v>
      </c>
      <c r="J926">
        <v>3</v>
      </c>
      <c r="K926" t="e">
        <f>VLOOKUP(Cours_statut[[#This Row],[CodeCours]],Tableau1[[Code de Cours Complet]:[Évaluations]],5,0)</f>
        <v>#N/A</v>
      </c>
      <c r="L926" s="2">
        <v>40477</v>
      </c>
      <c r="M926" t="s">
        <v>961</v>
      </c>
      <c r="N926" t="s">
        <v>344</v>
      </c>
    </row>
    <row r="927" spans="1:14" hidden="1" x14ac:dyDescent="0.25">
      <c r="A927" t="s">
        <v>3311</v>
      </c>
      <c r="B927" t="s">
        <v>3312</v>
      </c>
      <c r="C927">
        <v>53</v>
      </c>
      <c r="D927">
        <v>1</v>
      </c>
      <c r="E927" t="str">
        <f>_xlfn.CONCAT(Cours_statut[[#This Row],[Code MEQ]],"-",Cours_statut[[#This Row],[Code d''option]],"-0",Cours_statut[[#This Row],[Version du cours]])</f>
        <v>842-EXC-21-53-01</v>
      </c>
      <c r="F927">
        <v>0</v>
      </c>
      <c r="G927">
        <v>0</v>
      </c>
      <c r="H927" s="2">
        <v>37910</v>
      </c>
      <c r="I927" t="s">
        <v>960</v>
      </c>
      <c r="J927">
        <v>3</v>
      </c>
      <c r="K927" t="e">
        <f>VLOOKUP(Cours_statut[[#This Row],[CodeCours]],Tableau1[[Code de Cours Complet]:[Évaluations]],5,0)</f>
        <v>#N/A</v>
      </c>
      <c r="L927" s="2">
        <v>40477</v>
      </c>
      <c r="M927" t="s">
        <v>961</v>
      </c>
      <c r="N927" t="s">
        <v>344</v>
      </c>
    </row>
    <row r="928" spans="1:14" hidden="1" x14ac:dyDescent="0.25">
      <c r="A928" t="s">
        <v>3313</v>
      </c>
      <c r="B928" t="s">
        <v>3314</v>
      </c>
      <c r="C928">
        <v>53</v>
      </c>
      <c r="D928">
        <v>1</v>
      </c>
      <c r="E928" t="str">
        <f>_xlfn.CONCAT(Cours_statut[[#This Row],[Code MEQ]],"-",Cours_statut[[#This Row],[Code d''option]],"-0",Cours_statut[[#This Row],[Version du cours]])</f>
        <v>842-EXC-22-53-01</v>
      </c>
      <c r="F928">
        <v>0</v>
      </c>
      <c r="G928">
        <v>0</v>
      </c>
      <c r="H928" s="2">
        <v>37910</v>
      </c>
      <c r="I928" t="s">
        <v>960</v>
      </c>
      <c r="J928">
        <v>3</v>
      </c>
      <c r="K928" t="e">
        <f>VLOOKUP(Cours_statut[[#This Row],[CodeCours]],Tableau1[[Code de Cours Complet]:[Évaluations]],5,0)</f>
        <v>#N/A</v>
      </c>
      <c r="L928" s="2">
        <v>40477</v>
      </c>
      <c r="M928" t="s">
        <v>961</v>
      </c>
      <c r="N928" t="s">
        <v>344</v>
      </c>
    </row>
    <row r="929" spans="1:16" hidden="1" x14ac:dyDescent="0.25">
      <c r="A929" t="s">
        <v>3315</v>
      </c>
      <c r="B929" t="s">
        <v>3316</v>
      </c>
      <c r="C929">
        <v>53</v>
      </c>
      <c r="D929">
        <v>1</v>
      </c>
      <c r="E929" t="str">
        <f>_xlfn.CONCAT(Cours_statut[[#This Row],[Code MEQ]],"-",Cours_statut[[#This Row],[Code d''option]],"-0",Cours_statut[[#This Row],[Version du cours]])</f>
        <v>842-EXC-23-53-01</v>
      </c>
      <c r="F929">
        <v>0</v>
      </c>
      <c r="G929">
        <v>0</v>
      </c>
      <c r="H929" s="2">
        <v>37910</v>
      </c>
      <c r="I929" t="s">
        <v>960</v>
      </c>
      <c r="J929">
        <v>3</v>
      </c>
      <c r="K929" t="e">
        <f>VLOOKUP(Cours_statut[[#This Row],[CodeCours]],Tableau1[[Code de Cours Complet]:[Évaluations]],5,0)</f>
        <v>#N/A</v>
      </c>
      <c r="L929" s="2">
        <v>40477</v>
      </c>
      <c r="M929" t="s">
        <v>961</v>
      </c>
      <c r="N929" t="s">
        <v>344</v>
      </c>
    </row>
    <row r="930" spans="1:16" hidden="1" x14ac:dyDescent="0.25">
      <c r="A930" t="s">
        <v>3317</v>
      </c>
      <c r="B930" t="s">
        <v>3318</v>
      </c>
      <c r="C930">
        <v>53</v>
      </c>
      <c r="D930">
        <v>1</v>
      </c>
      <c r="E930" t="str">
        <f>_xlfn.CONCAT(Cours_statut[[#This Row],[Code MEQ]],"-",Cours_statut[[#This Row],[Code d''option]],"-0",Cours_statut[[#This Row],[Version du cours]])</f>
        <v>842-EXC-24-53-01</v>
      </c>
      <c r="F930">
        <v>0</v>
      </c>
      <c r="G930">
        <v>0</v>
      </c>
      <c r="H930" s="2">
        <v>37910</v>
      </c>
      <c r="I930" t="s">
        <v>960</v>
      </c>
      <c r="J930">
        <v>3</v>
      </c>
      <c r="K930" t="e">
        <f>VLOOKUP(Cours_statut[[#This Row],[CodeCours]],Tableau1[[Code de Cours Complet]:[Évaluations]],5,0)</f>
        <v>#N/A</v>
      </c>
      <c r="L930" s="2">
        <v>40477</v>
      </c>
      <c r="M930" t="s">
        <v>961</v>
      </c>
      <c r="N930" t="s">
        <v>344</v>
      </c>
    </row>
    <row r="931" spans="1:16" hidden="1" x14ac:dyDescent="0.25">
      <c r="A931" t="s">
        <v>3319</v>
      </c>
      <c r="B931" t="s">
        <v>3320</v>
      </c>
      <c r="C931">
        <v>53</v>
      </c>
      <c r="D931">
        <v>1</v>
      </c>
      <c r="E931" t="str">
        <f>_xlfn.CONCAT(Cours_statut[[#This Row],[Code MEQ]],"-",Cours_statut[[#This Row],[Code d''option]],"-0",Cours_statut[[#This Row],[Version du cours]])</f>
        <v>842-EXC-25-53-01</v>
      </c>
      <c r="F931">
        <v>0</v>
      </c>
      <c r="G931">
        <v>0</v>
      </c>
      <c r="H931" s="2">
        <v>37910</v>
      </c>
      <c r="I931" t="s">
        <v>960</v>
      </c>
      <c r="J931">
        <v>3</v>
      </c>
      <c r="K931" t="e">
        <f>VLOOKUP(Cours_statut[[#This Row],[CodeCours]],Tableau1[[Code de Cours Complet]:[Évaluations]],5,0)</f>
        <v>#N/A</v>
      </c>
      <c r="L931" s="2">
        <v>40477</v>
      </c>
      <c r="M931" t="s">
        <v>961</v>
      </c>
      <c r="N931" t="s">
        <v>344</v>
      </c>
    </row>
    <row r="932" spans="1:16" hidden="1" x14ac:dyDescent="0.25">
      <c r="A932" t="s">
        <v>3323</v>
      </c>
      <c r="B932" t="s">
        <v>3324</v>
      </c>
      <c r="C932">
        <v>53</v>
      </c>
      <c r="D932">
        <v>1</v>
      </c>
      <c r="E932" t="str">
        <f>_xlfn.CONCAT(Cours_statut[[#This Row],[Code MEQ]],"-",Cours_statut[[#This Row],[Code d''option]],"-0",Cours_statut[[#This Row],[Version du cours]])</f>
        <v>842-EXC-27-53-01</v>
      </c>
      <c r="F932">
        <v>0</v>
      </c>
      <c r="G932">
        <v>0</v>
      </c>
      <c r="H932" s="2">
        <v>37910</v>
      </c>
      <c r="I932" t="s">
        <v>960</v>
      </c>
      <c r="J932">
        <v>3</v>
      </c>
      <c r="K932" t="e">
        <f>VLOOKUP(Cours_statut[[#This Row],[CodeCours]],Tableau1[[Code de Cours Complet]:[Évaluations]],5,0)</f>
        <v>#N/A</v>
      </c>
      <c r="L932" s="2">
        <v>40477</v>
      </c>
      <c r="M932" t="s">
        <v>961</v>
      </c>
      <c r="N932" t="s">
        <v>344</v>
      </c>
    </row>
    <row r="933" spans="1:16" hidden="1" x14ac:dyDescent="0.25">
      <c r="A933" t="s">
        <v>3325</v>
      </c>
      <c r="B933" t="s">
        <v>3326</v>
      </c>
      <c r="C933">
        <v>53</v>
      </c>
      <c r="D933">
        <v>1</v>
      </c>
      <c r="E933" t="str">
        <f>_xlfn.CONCAT(Cours_statut[[#This Row],[Code MEQ]],"-",Cours_statut[[#This Row],[Code d''option]],"-0",Cours_statut[[#This Row],[Version du cours]])</f>
        <v>842-EXC-28-53-01</v>
      </c>
      <c r="F933">
        <v>0</v>
      </c>
      <c r="G933">
        <v>0</v>
      </c>
      <c r="H933" s="2">
        <v>38798</v>
      </c>
      <c r="I933" t="s">
        <v>960</v>
      </c>
      <c r="J933">
        <v>3</v>
      </c>
      <c r="K933" t="e">
        <f>VLOOKUP(Cours_statut[[#This Row],[CodeCours]],Tableau1[[Code de Cours Complet]:[Évaluations]],5,0)</f>
        <v>#N/A</v>
      </c>
      <c r="L933" s="2">
        <v>40477</v>
      </c>
      <c r="M933" t="s">
        <v>961</v>
      </c>
      <c r="N933" t="s">
        <v>344</v>
      </c>
    </row>
    <row r="934" spans="1:16" hidden="1" x14ac:dyDescent="0.25">
      <c r="A934" t="s">
        <v>3327</v>
      </c>
      <c r="B934" t="s">
        <v>3328</v>
      </c>
      <c r="C934">
        <v>53</v>
      </c>
      <c r="D934">
        <v>1</v>
      </c>
      <c r="E934" t="str">
        <f>_xlfn.CONCAT(Cours_statut[[#This Row],[Code MEQ]],"-",Cours_statut[[#This Row],[Code d''option]],"-0",Cours_statut[[#This Row],[Version du cours]])</f>
        <v>842-EXC-29-53-01</v>
      </c>
      <c r="F934">
        <v>0</v>
      </c>
      <c r="G934">
        <v>0</v>
      </c>
      <c r="H934" s="2">
        <v>38338</v>
      </c>
      <c r="I934" t="s">
        <v>960</v>
      </c>
      <c r="J934">
        <v>3</v>
      </c>
      <c r="K934" t="e">
        <f>VLOOKUP(Cours_statut[[#This Row],[CodeCours]],Tableau1[[Code de Cours Complet]:[Évaluations]],5,0)</f>
        <v>#N/A</v>
      </c>
      <c r="L934" s="2">
        <v>40477</v>
      </c>
      <c r="M934" t="s">
        <v>961</v>
      </c>
      <c r="N934" t="s">
        <v>344</v>
      </c>
    </row>
    <row r="935" spans="1:16" hidden="1" x14ac:dyDescent="0.25">
      <c r="A935" t="s">
        <v>3390</v>
      </c>
      <c r="B935" t="s">
        <v>3391</v>
      </c>
      <c r="C935">
        <v>53</v>
      </c>
      <c r="D935">
        <v>1</v>
      </c>
      <c r="E935" t="str">
        <f>_xlfn.CONCAT(Cours_statut[[#This Row],[Code MEQ]],"-",Cours_statut[[#This Row],[Code d''option]],"-0",Cours_statut[[#This Row],[Version du cours]])</f>
        <v>842-LOT-52-53-01</v>
      </c>
      <c r="F935">
        <v>0</v>
      </c>
      <c r="G935">
        <v>0</v>
      </c>
      <c r="H935" s="2">
        <v>38895</v>
      </c>
      <c r="I935" t="s">
        <v>960</v>
      </c>
      <c r="J935">
        <v>3</v>
      </c>
      <c r="K935" t="e">
        <f>VLOOKUP(Cours_statut[[#This Row],[CodeCours]],Tableau1[[Code de Cours Complet]:[Évaluations]],5,0)</f>
        <v>#N/A</v>
      </c>
      <c r="L935" s="2">
        <v>40477</v>
      </c>
      <c r="M935" t="s">
        <v>961</v>
      </c>
      <c r="N935" t="s">
        <v>344</v>
      </c>
    </row>
    <row r="936" spans="1:16" hidden="1" x14ac:dyDescent="0.25">
      <c r="A936" t="s">
        <v>3444</v>
      </c>
      <c r="B936" t="s">
        <v>3445</v>
      </c>
      <c r="C936">
        <v>53</v>
      </c>
      <c r="D936">
        <v>1</v>
      </c>
      <c r="E936" t="str">
        <f>_xlfn.CONCAT(Cours_statut[[#This Row],[Code MEQ]],"-",Cours_statut[[#This Row],[Code d''option]],"-0",Cours_statut[[#This Row],[Version du cours]])</f>
        <v>842-OUT-01-53-01</v>
      </c>
      <c r="F936">
        <v>0</v>
      </c>
      <c r="G936">
        <v>0</v>
      </c>
      <c r="H936" s="2">
        <v>37910</v>
      </c>
      <c r="I936" t="s">
        <v>960</v>
      </c>
      <c r="J936">
        <v>3</v>
      </c>
      <c r="K936" t="e">
        <f>VLOOKUP(Cours_statut[[#This Row],[CodeCours]],Tableau1[[Code de Cours Complet]:[Évaluations]],5,0)</f>
        <v>#N/A</v>
      </c>
      <c r="L936" s="2">
        <v>40477</v>
      </c>
      <c r="M936" t="s">
        <v>961</v>
      </c>
      <c r="N936" t="s">
        <v>344</v>
      </c>
    </row>
    <row r="937" spans="1:16" x14ac:dyDescent="0.25">
      <c r="A937" t="s">
        <v>2733</v>
      </c>
      <c r="B937" t="s">
        <v>2741</v>
      </c>
      <c r="C937">
        <v>80</v>
      </c>
      <c r="D937">
        <v>4</v>
      </c>
      <c r="E937" t="str">
        <f>_xlfn.CONCAT(Cours_statut[[#This Row],[Code MEQ]],"-",Cours_statut[[#This Row],[Code d''option]],"-0",Cours_statut[[#This Row],[Version du cours]])</f>
        <v>504-FPG-03-80-04</v>
      </c>
      <c r="F937">
        <v>4</v>
      </c>
      <c r="G937">
        <v>2</v>
      </c>
      <c r="H937" s="2">
        <v>44368</v>
      </c>
      <c r="I937" t="s">
        <v>974</v>
      </c>
      <c r="J937">
        <v>2</v>
      </c>
      <c r="K937" t="str">
        <f>VLOOKUP(Cours_statut[[#This Row],[CodeCours]],Tableau1[[Code de Cours Complet]:[Évaluations]],5,0)</f>
        <v>EFel2</v>
      </c>
      <c r="L937" s="2"/>
      <c r="M937" t="s">
        <v>344</v>
      </c>
      <c r="N937" t="str">
        <f>VLOOKUP(Cours_statut[[#This Row],[CodeCours]],Tableau13[CodeCours],1,0)</f>
        <v>504-FPG-03-80-04</v>
      </c>
      <c r="O937" t="str">
        <f>VLOOKUP(Cours_statut[[#This Row],[CodeCours]],Message_tuteurs!$A$2:$A$86,1,0)</f>
        <v>504-FPG-03-80-04</v>
      </c>
      <c r="P937" t="b">
        <f>Cours_statut[[#This Row],[Est_dansCours_operation_massive]]=Cours_statut[[#This Row],[Est_dans_Message_tuteurs]]</f>
        <v>1</v>
      </c>
    </row>
    <row r="938" spans="1:16" hidden="1" x14ac:dyDescent="0.25">
      <c r="A938" t="s">
        <v>3446</v>
      </c>
      <c r="B938" t="s">
        <v>3447</v>
      </c>
      <c r="C938">
        <v>53</v>
      </c>
      <c r="D938">
        <v>1</v>
      </c>
      <c r="E938" t="str">
        <f>_xlfn.CONCAT(Cours_statut[[#This Row],[Code MEQ]],"-",Cours_statut[[#This Row],[Code d''option]],"-0",Cours_statut[[#This Row],[Version du cours]])</f>
        <v>842-OUT-02-53-01</v>
      </c>
      <c r="F938">
        <v>0</v>
      </c>
      <c r="G938">
        <v>0</v>
      </c>
      <c r="H938" s="2">
        <v>37910</v>
      </c>
      <c r="I938" t="s">
        <v>960</v>
      </c>
      <c r="J938">
        <v>3</v>
      </c>
      <c r="K938" t="e">
        <f>VLOOKUP(Cours_statut[[#This Row],[CodeCours]],Tableau1[[Code de Cours Complet]:[Évaluations]],5,0)</f>
        <v>#N/A</v>
      </c>
      <c r="L938" s="2">
        <v>40477</v>
      </c>
      <c r="M938" t="s">
        <v>961</v>
      </c>
      <c r="N938" t="s">
        <v>344</v>
      </c>
    </row>
    <row r="939" spans="1:16" x14ac:dyDescent="0.25">
      <c r="A939" t="s">
        <v>2904</v>
      </c>
      <c r="B939" t="s">
        <v>2908</v>
      </c>
      <c r="C939">
        <v>60</v>
      </c>
      <c r="D939">
        <v>4</v>
      </c>
      <c r="E939" t="str">
        <f>_xlfn.CONCAT(Cours_statut[[#This Row],[Code MEQ]],"-",Cours_statut[[#This Row],[Code d''option]],"-0",Cours_statut[[#This Row],[Version du cours]])</f>
        <v>601-FPB-FD-60-04</v>
      </c>
      <c r="F939">
        <v>5</v>
      </c>
      <c r="G939">
        <v>3</v>
      </c>
      <c r="H939" s="2">
        <v>44368</v>
      </c>
      <c r="I939" t="s">
        <v>974</v>
      </c>
      <c r="J939">
        <v>2</v>
      </c>
      <c r="K939" t="str">
        <f>VLOOKUP(Cours_statut[[#This Row],[CodeCours]],Tableau1[[Code de Cours Complet]:[Évaluations]],5,0)</f>
        <v>EFel2</v>
      </c>
      <c r="L939" s="2"/>
      <c r="M939" t="s">
        <v>344</v>
      </c>
      <c r="N939" t="str">
        <f>VLOOKUP(Cours_statut[[#This Row],[CodeCours]],Tableau13[CodeCours],1,0)</f>
        <v>601-FPB-FD-60-04</v>
      </c>
      <c r="O939" t="str">
        <f>VLOOKUP(Cours_statut[[#This Row],[CodeCours]],Message_tuteurs!$A$2:$A$86,1,0)</f>
        <v>601-FPB-FD-60-04</v>
      </c>
      <c r="P939" t="b">
        <f>Cours_statut[[#This Row],[Est_dansCours_operation_massive]]=Cours_statut[[#This Row],[Est_dans_Message_tuteurs]]</f>
        <v>1</v>
      </c>
    </row>
    <row r="940" spans="1:16" x14ac:dyDescent="0.25">
      <c r="A940" t="s">
        <v>2909</v>
      </c>
      <c r="B940" t="s">
        <v>2913</v>
      </c>
      <c r="C940">
        <v>60</v>
      </c>
      <c r="D940">
        <v>4</v>
      </c>
      <c r="E940" t="str">
        <f>_xlfn.CONCAT(Cours_statut[[#This Row],[Code MEQ]],"-",Cours_statut[[#This Row],[Code d''option]],"-0",Cours_statut[[#This Row],[Version du cours]])</f>
        <v>601-FPC-FD-60-04</v>
      </c>
      <c r="F940">
        <v>5</v>
      </c>
      <c r="G940">
        <v>3</v>
      </c>
      <c r="H940" s="2">
        <v>44368</v>
      </c>
      <c r="I940" t="s">
        <v>974</v>
      </c>
      <c r="J940">
        <v>2</v>
      </c>
      <c r="K940" t="str">
        <f>VLOOKUP(Cours_statut[[#This Row],[CodeCours]],Tableau1[[Code de Cours Complet]:[Évaluations]],5,0)</f>
        <v>EFel2</v>
      </c>
      <c r="L940" s="2"/>
      <c r="M940" t="s">
        <v>344</v>
      </c>
      <c r="N940" t="str">
        <f>VLOOKUP(Cours_statut[[#This Row],[CodeCours]],Tableau13[CodeCours],1,0)</f>
        <v>601-FPC-FD-60-04</v>
      </c>
      <c r="O940" t="str">
        <f>VLOOKUP(Cours_statut[[#This Row],[CodeCours]],Message_tuteurs!$A$2:$A$86,1,0)</f>
        <v>601-FPC-FD-60-04</v>
      </c>
      <c r="P940" t="b">
        <f>Cours_statut[[#This Row],[Est_dansCours_operation_massive]]=Cours_statut[[#This Row],[Est_dans_Message_tuteurs]]</f>
        <v>1</v>
      </c>
    </row>
    <row r="941" spans="1:16" x14ac:dyDescent="0.25">
      <c r="A941" t="s">
        <v>2960</v>
      </c>
      <c r="B941" t="s">
        <v>2965</v>
      </c>
      <c r="C941">
        <v>65</v>
      </c>
      <c r="D941">
        <v>3</v>
      </c>
      <c r="E941" t="str">
        <f>_xlfn.CONCAT(Cours_statut[[#This Row],[Code MEQ]],"-",Cours_statut[[#This Row],[Code d''option]],"-0",Cours_statut[[#This Row],[Version du cours]])</f>
        <v>603-102-MQ-65-03</v>
      </c>
      <c r="F941">
        <v>5</v>
      </c>
      <c r="G941">
        <v>2</v>
      </c>
      <c r="H941" s="2">
        <v>44368</v>
      </c>
      <c r="I941" t="s">
        <v>974</v>
      </c>
      <c r="J941">
        <v>2</v>
      </c>
      <c r="K941" t="str">
        <f>VLOOKUP(Cours_statut[[#This Row],[CodeCours]],Tableau1[[Code de Cours Complet]:[Évaluations]],5,0)</f>
        <v>EFel2</v>
      </c>
      <c r="L941" s="2"/>
      <c r="M941" t="s">
        <v>344</v>
      </c>
      <c r="N941" t="str">
        <f>VLOOKUP(Cours_statut[[#This Row],[CodeCours]],Tableau13[CodeCours],1,0)</f>
        <v>603-102-MQ-65-03</v>
      </c>
      <c r="O941" t="str">
        <f>VLOOKUP(Cours_statut[[#This Row],[CodeCours]],Message_tuteurs!$A$2:$A$86,1,0)</f>
        <v>603-102-MQ-65-03</v>
      </c>
      <c r="P941" t="b">
        <f>Cours_statut[[#This Row],[Est_dansCours_operation_massive]]=Cours_statut[[#This Row],[Est_dans_Message_tuteurs]]</f>
        <v>1</v>
      </c>
    </row>
    <row r="942" spans="1:16" hidden="1" x14ac:dyDescent="0.25">
      <c r="A942" t="s">
        <v>3448</v>
      </c>
      <c r="B942" t="s">
        <v>3449</v>
      </c>
      <c r="C942">
        <v>53</v>
      </c>
      <c r="D942">
        <v>1</v>
      </c>
      <c r="E942" t="str">
        <f>_xlfn.CONCAT(Cours_statut[[#This Row],[Code MEQ]],"-",Cours_statut[[#This Row],[Code d''option]],"-0",Cours_statut[[#This Row],[Version du cours]])</f>
        <v>842-OUT-03-53-01</v>
      </c>
      <c r="F942">
        <v>0</v>
      </c>
      <c r="G942">
        <v>0</v>
      </c>
      <c r="H942" s="2">
        <v>37910</v>
      </c>
      <c r="I942" t="s">
        <v>960</v>
      </c>
      <c r="J942">
        <v>3</v>
      </c>
      <c r="K942" t="e">
        <f>VLOOKUP(Cours_statut[[#This Row],[CodeCours]],Tableau1[[Code de Cours Complet]:[Évaluations]],5,0)</f>
        <v>#N/A</v>
      </c>
      <c r="L942" s="2">
        <v>40477</v>
      </c>
      <c r="M942" t="s">
        <v>961</v>
      </c>
      <c r="N942" t="s">
        <v>344</v>
      </c>
    </row>
    <row r="943" spans="1:16" hidden="1" x14ac:dyDescent="0.25">
      <c r="A943" t="s">
        <v>3450</v>
      </c>
      <c r="B943" t="s">
        <v>3451</v>
      </c>
      <c r="C943">
        <v>53</v>
      </c>
      <c r="D943">
        <v>1</v>
      </c>
      <c r="E943" t="str">
        <f>_xlfn.CONCAT(Cours_statut[[#This Row],[Code MEQ]],"-",Cours_statut[[#This Row],[Code d''option]],"-0",Cours_statut[[#This Row],[Version du cours]])</f>
        <v>842-OUT-21-53-01</v>
      </c>
      <c r="F943">
        <v>0</v>
      </c>
      <c r="G943">
        <v>0</v>
      </c>
      <c r="H943" s="2">
        <v>37910</v>
      </c>
      <c r="I943" t="s">
        <v>960</v>
      </c>
      <c r="J943">
        <v>3</v>
      </c>
      <c r="K943" t="e">
        <f>VLOOKUP(Cours_statut[[#This Row],[CodeCours]],Tableau1[[Code de Cours Complet]:[Évaluations]],5,0)</f>
        <v>#N/A</v>
      </c>
      <c r="L943" s="2">
        <v>40477</v>
      </c>
      <c r="M943" t="s">
        <v>961</v>
      </c>
      <c r="N943" t="s">
        <v>344</v>
      </c>
    </row>
    <row r="944" spans="1:16" hidden="1" x14ac:dyDescent="0.25">
      <c r="A944" t="s">
        <v>3452</v>
      </c>
      <c r="B944" t="s">
        <v>3453</v>
      </c>
      <c r="C944">
        <v>53</v>
      </c>
      <c r="D944">
        <v>1</v>
      </c>
      <c r="E944" t="str">
        <f>_xlfn.CONCAT(Cours_statut[[#This Row],[Code MEQ]],"-",Cours_statut[[#This Row],[Code d''option]],"-0",Cours_statut[[#This Row],[Version du cours]])</f>
        <v>842-OUT-22-53-01</v>
      </c>
      <c r="F944">
        <v>0</v>
      </c>
      <c r="G944">
        <v>0</v>
      </c>
      <c r="H944" s="2">
        <v>37911</v>
      </c>
      <c r="I944" t="s">
        <v>960</v>
      </c>
      <c r="J944">
        <v>3</v>
      </c>
      <c r="K944" t="e">
        <f>VLOOKUP(Cours_statut[[#This Row],[CodeCours]],Tableau1[[Code de Cours Complet]:[Évaluations]],5,0)</f>
        <v>#N/A</v>
      </c>
      <c r="L944" s="2">
        <v>40477</v>
      </c>
      <c r="M944" t="s">
        <v>961</v>
      </c>
      <c r="N944" t="s">
        <v>344</v>
      </c>
    </row>
    <row r="945" spans="1:16" hidden="1" x14ac:dyDescent="0.25">
      <c r="A945" t="s">
        <v>3454</v>
      </c>
      <c r="B945" t="s">
        <v>3455</v>
      </c>
      <c r="C945">
        <v>53</v>
      </c>
      <c r="D945">
        <v>1</v>
      </c>
      <c r="E945" t="str">
        <f>_xlfn.CONCAT(Cours_statut[[#This Row],[Code MEQ]],"-",Cours_statut[[#This Row],[Code d''option]],"-0",Cours_statut[[#This Row],[Version du cours]])</f>
        <v>842-OUT-23-53-01</v>
      </c>
      <c r="F945">
        <v>0</v>
      </c>
      <c r="G945">
        <v>0</v>
      </c>
      <c r="H945" s="2">
        <v>37911</v>
      </c>
      <c r="I945" t="s">
        <v>960</v>
      </c>
      <c r="J945">
        <v>3</v>
      </c>
      <c r="K945" t="e">
        <f>VLOOKUP(Cours_statut[[#This Row],[CodeCours]],Tableau1[[Code de Cours Complet]:[Évaluations]],5,0)</f>
        <v>#N/A</v>
      </c>
      <c r="L945" s="2">
        <v>40477</v>
      </c>
      <c r="M945" t="s">
        <v>961</v>
      </c>
      <c r="N945" t="s">
        <v>344</v>
      </c>
    </row>
    <row r="946" spans="1:16" hidden="1" x14ac:dyDescent="0.25">
      <c r="A946" t="s">
        <v>3456</v>
      </c>
      <c r="B946" t="s">
        <v>3457</v>
      </c>
      <c r="C946">
        <v>53</v>
      </c>
      <c r="D946">
        <v>1</v>
      </c>
      <c r="E946" t="str">
        <f>_xlfn.CONCAT(Cours_statut[[#This Row],[Code MEQ]],"-",Cours_statut[[#This Row],[Code d''option]],"-0",Cours_statut[[#This Row],[Version du cours]])</f>
        <v>842-OUT-24-53-01</v>
      </c>
      <c r="F946">
        <v>0</v>
      </c>
      <c r="G946">
        <v>0</v>
      </c>
      <c r="H946" s="2">
        <v>37911</v>
      </c>
      <c r="I946" t="s">
        <v>960</v>
      </c>
      <c r="J946">
        <v>3</v>
      </c>
      <c r="K946" t="e">
        <f>VLOOKUP(Cours_statut[[#This Row],[CodeCours]],Tableau1[[Code de Cours Complet]:[Évaluations]],5,0)</f>
        <v>#N/A</v>
      </c>
      <c r="L946" s="2">
        <v>40477</v>
      </c>
      <c r="M946" t="s">
        <v>961</v>
      </c>
      <c r="N946" t="s">
        <v>344</v>
      </c>
    </row>
    <row r="947" spans="1:16" hidden="1" x14ac:dyDescent="0.25">
      <c r="A947" t="s">
        <v>3458</v>
      </c>
      <c r="B947" t="s">
        <v>3459</v>
      </c>
      <c r="C947">
        <v>53</v>
      </c>
      <c r="D947">
        <v>1</v>
      </c>
      <c r="E947" t="str">
        <f>_xlfn.CONCAT(Cours_statut[[#This Row],[Code MEQ]],"-",Cours_statut[[#This Row],[Code d''option]],"-0",Cours_statut[[#This Row],[Version du cours]])</f>
        <v>842-OUT-25-53-01</v>
      </c>
      <c r="F947">
        <v>0</v>
      </c>
      <c r="G947">
        <v>0</v>
      </c>
      <c r="H947" s="2">
        <v>37911</v>
      </c>
      <c r="I947" t="s">
        <v>960</v>
      </c>
      <c r="J947">
        <v>3</v>
      </c>
      <c r="K947" t="e">
        <f>VLOOKUP(Cours_statut[[#This Row],[CodeCours]],Tableau1[[Code de Cours Complet]:[Évaluations]],5,0)</f>
        <v>#N/A</v>
      </c>
      <c r="L947" s="2">
        <v>40477</v>
      </c>
      <c r="M947" t="s">
        <v>961</v>
      </c>
      <c r="N947" t="s">
        <v>344</v>
      </c>
    </row>
    <row r="948" spans="1:16" hidden="1" x14ac:dyDescent="0.25">
      <c r="A948" t="s">
        <v>3460</v>
      </c>
      <c r="B948" t="s">
        <v>3461</v>
      </c>
      <c r="C948">
        <v>53</v>
      </c>
      <c r="D948">
        <v>1</v>
      </c>
      <c r="E948" t="str">
        <f>_xlfn.CONCAT(Cours_statut[[#This Row],[Code MEQ]],"-",Cours_statut[[#This Row],[Code d''option]],"-0",Cours_statut[[#This Row],[Version du cours]])</f>
        <v>842-OUT-26-53-01</v>
      </c>
      <c r="F948">
        <v>0</v>
      </c>
      <c r="G948">
        <v>0</v>
      </c>
      <c r="H948" s="2">
        <v>37911</v>
      </c>
      <c r="I948" t="s">
        <v>960</v>
      </c>
      <c r="J948">
        <v>3</v>
      </c>
      <c r="K948" t="e">
        <f>VLOOKUP(Cours_statut[[#This Row],[CodeCours]],Tableau1[[Code de Cours Complet]:[Évaluations]],5,0)</f>
        <v>#N/A</v>
      </c>
      <c r="L948" s="2">
        <v>40477</v>
      </c>
      <c r="M948" t="s">
        <v>961</v>
      </c>
      <c r="N948" t="s">
        <v>344</v>
      </c>
    </row>
    <row r="949" spans="1:16" hidden="1" x14ac:dyDescent="0.25">
      <c r="A949" t="s">
        <v>3492</v>
      </c>
      <c r="B949" t="s">
        <v>3493</v>
      </c>
      <c r="C949">
        <v>53</v>
      </c>
      <c r="D949">
        <v>1</v>
      </c>
      <c r="E949" t="str">
        <f>_xlfn.CONCAT(Cours_statut[[#This Row],[Code MEQ]],"-",Cours_statut[[#This Row],[Code d''option]],"-0",Cours_statut[[#This Row],[Version du cours]])</f>
        <v>842-PPT-01-53-01</v>
      </c>
      <c r="F949">
        <v>0</v>
      </c>
      <c r="G949">
        <v>0</v>
      </c>
      <c r="H949" s="2">
        <v>37910</v>
      </c>
      <c r="I949" t="s">
        <v>960</v>
      </c>
      <c r="J949">
        <v>3</v>
      </c>
      <c r="K949" t="e">
        <f>VLOOKUP(Cours_statut[[#This Row],[CodeCours]],Tableau1[[Code de Cours Complet]:[Évaluations]],5,0)</f>
        <v>#N/A</v>
      </c>
      <c r="L949" s="2">
        <v>40477</v>
      </c>
      <c r="M949" t="s">
        <v>961</v>
      </c>
      <c r="N949" t="s">
        <v>344</v>
      </c>
    </row>
    <row r="950" spans="1:16" hidden="1" x14ac:dyDescent="0.25">
      <c r="A950" t="s">
        <v>3494</v>
      </c>
      <c r="B950" t="s">
        <v>3495</v>
      </c>
      <c r="C950">
        <v>53</v>
      </c>
      <c r="D950">
        <v>1</v>
      </c>
      <c r="E950" t="str">
        <f>_xlfn.CONCAT(Cours_statut[[#This Row],[Code MEQ]],"-",Cours_statut[[#This Row],[Code d''option]],"-0",Cours_statut[[#This Row],[Version du cours]])</f>
        <v>842-PPT-02-53-01</v>
      </c>
      <c r="F950">
        <v>0</v>
      </c>
      <c r="G950">
        <v>0</v>
      </c>
      <c r="H950" s="2">
        <v>37910</v>
      </c>
      <c r="I950" t="s">
        <v>960</v>
      </c>
      <c r="J950">
        <v>3</v>
      </c>
      <c r="K950" t="e">
        <f>VLOOKUP(Cours_statut[[#This Row],[CodeCours]],Tableau1[[Code de Cours Complet]:[Évaluations]],5,0)</f>
        <v>#N/A</v>
      </c>
      <c r="L950" s="2">
        <v>40477</v>
      </c>
      <c r="M950" t="s">
        <v>961</v>
      </c>
      <c r="N950" t="s">
        <v>344</v>
      </c>
    </row>
    <row r="951" spans="1:16" hidden="1" x14ac:dyDescent="0.25">
      <c r="A951" t="s">
        <v>3496</v>
      </c>
      <c r="B951" t="s">
        <v>3497</v>
      </c>
      <c r="C951">
        <v>53</v>
      </c>
      <c r="D951">
        <v>1</v>
      </c>
      <c r="E951" t="str">
        <f>_xlfn.CONCAT(Cours_statut[[#This Row],[Code MEQ]],"-",Cours_statut[[#This Row],[Code d''option]],"-0",Cours_statut[[#This Row],[Version du cours]])</f>
        <v>842-PPT-03-53-01</v>
      </c>
      <c r="F951">
        <v>0</v>
      </c>
      <c r="G951">
        <v>0</v>
      </c>
      <c r="H951" s="2">
        <v>37910</v>
      </c>
      <c r="I951" t="s">
        <v>960</v>
      </c>
      <c r="J951">
        <v>3</v>
      </c>
      <c r="K951" t="e">
        <f>VLOOKUP(Cours_statut[[#This Row],[CodeCours]],Tableau1[[Code de Cours Complet]:[Évaluations]],5,0)</f>
        <v>#N/A</v>
      </c>
      <c r="L951" s="2">
        <v>40477</v>
      </c>
      <c r="M951" t="s">
        <v>961</v>
      </c>
      <c r="N951" t="s">
        <v>344</v>
      </c>
    </row>
    <row r="952" spans="1:16" hidden="1" x14ac:dyDescent="0.25">
      <c r="A952" t="s">
        <v>3498</v>
      </c>
      <c r="B952" t="s">
        <v>3499</v>
      </c>
      <c r="C952">
        <v>53</v>
      </c>
      <c r="D952">
        <v>1</v>
      </c>
      <c r="E952" t="str">
        <f>_xlfn.CONCAT(Cours_statut[[#This Row],[Code MEQ]],"-",Cours_statut[[#This Row],[Code d''option]],"-0",Cours_statut[[#This Row],[Version du cours]])</f>
        <v>842-PPT-21-53-01</v>
      </c>
      <c r="F952">
        <v>0</v>
      </c>
      <c r="G952">
        <v>0</v>
      </c>
      <c r="H952" s="2">
        <v>37910</v>
      </c>
      <c r="I952" t="s">
        <v>960</v>
      </c>
      <c r="J952">
        <v>3</v>
      </c>
      <c r="K952" t="e">
        <f>VLOOKUP(Cours_statut[[#This Row],[CodeCours]],Tableau1[[Code de Cours Complet]:[Évaluations]],5,0)</f>
        <v>#N/A</v>
      </c>
      <c r="L952" s="2">
        <v>40477</v>
      </c>
      <c r="M952" t="s">
        <v>961</v>
      </c>
      <c r="N952" t="s">
        <v>344</v>
      </c>
    </row>
    <row r="953" spans="1:16" hidden="1" x14ac:dyDescent="0.25">
      <c r="A953" t="s">
        <v>3500</v>
      </c>
      <c r="B953" t="s">
        <v>3501</v>
      </c>
      <c r="C953">
        <v>53</v>
      </c>
      <c r="D953">
        <v>1</v>
      </c>
      <c r="E953" t="str">
        <f>_xlfn.CONCAT(Cours_statut[[#This Row],[Code MEQ]],"-",Cours_statut[[#This Row],[Code d''option]],"-0",Cours_statut[[#This Row],[Version du cours]])</f>
        <v>842-PPT-22-53-01</v>
      </c>
      <c r="F953">
        <v>0</v>
      </c>
      <c r="G953">
        <v>0</v>
      </c>
      <c r="H953" s="2">
        <v>37910</v>
      </c>
      <c r="I953" t="s">
        <v>960</v>
      </c>
      <c r="J953">
        <v>3</v>
      </c>
      <c r="K953" t="e">
        <f>VLOOKUP(Cours_statut[[#This Row],[CodeCours]],Tableau1[[Code de Cours Complet]:[Évaluations]],5,0)</f>
        <v>#N/A</v>
      </c>
      <c r="L953" s="2">
        <v>40477</v>
      </c>
      <c r="M953" t="s">
        <v>961</v>
      </c>
      <c r="N953" t="s">
        <v>344</v>
      </c>
    </row>
    <row r="954" spans="1:16" hidden="1" x14ac:dyDescent="0.25">
      <c r="A954" t="s">
        <v>3502</v>
      </c>
      <c r="B954" t="s">
        <v>3503</v>
      </c>
      <c r="C954">
        <v>53</v>
      </c>
      <c r="D954">
        <v>1</v>
      </c>
      <c r="E954" t="str">
        <f>_xlfn.CONCAT(Cours_statut[[#This Row],[Code MEQ]],"-",Cours_statut[[#This Row],[Code d''option]],"-0",Cours_statut[[#This Row],[Version du cours]])</f>
        <v>842-PPT-23-53-01</v>
      </c>
      <c r="F954">
        <v>0</v>
      </c>
      <c r="G954">
        <v>0</v>
      </c>
      <c r="H954" s="2">
        <v>37910</v>
      </c>
      <c r="I954" t="s">
        <v>960</v>
      </c>
      <c r="J954">
        <v>3</v>
      </c>
      <c r="K954" t="e">
        <f>VLOOKUP(Cours_statut[[#This Row],[CodeCours]],Tableau1[[Code de Cours Complet]:[Évaluations]],5,0)</f>
        <v>#N/A</v>
      </c>
      <c r="L954" s="2">
        <v>40477</v>
      </c>
      <c r="M954" t="s">
        <v>961</v>
      </c>
      <c r="N954" t="s">
        <v>344</v>
      </c>
    </row>
    <row r="955" spans="1:16" x14ac:dyDescent="0.25">
      <c r="A955" t="s">
        <v>2966</v>
      </c>
      <c r="B955" t="s">
        <v>2970</v>
      </c>
      <c r="C955">
        <v>65</v>
      </c>
      <c r="D955">
        <v>3</v>
      </c>
      <c r="E955" t="str">
        <f>_xlfn.CONCAT(Cours_statut[[#This Row],[Code MEQ]],"-",Cours_statut[[#This Row],[Code d''option]],"-0",Cours_statut[[#This Row],[Version du cours]])</f>
        <v>603-103-MQ-65-03</v>
      </c>
      <c r="F955">
        <v>5</v>
      </c>
      <c r="G955">
        <v>2</v>
      </c>
      <c r="H955" s="2">
        <v>44368</v>
      </c>
      <c r="I955" t="s">
        <v>974</v>
      </c>
      <c r="J955">
        <v>2</v>
      </c>
      <c r="K955" t="str">
        <f>VLOOKUP(Cours_statut[[#This Row],[CodeCours]],Tableau1[[Code de Cours Complet]:[Évaluations]],5,0)</f>
        <v>EFel2</v>
      </c>
      <c r="L955" s="2"/>
      <c r="M955" t="s">
        <v>344</v>
      </c>
      <c r="N955" t="str">
        <f>VLOOKUP(Cours_statut[[#This Row],[CodeCours]],Tableau13[CodeCours],1,0)</f>
        <v>603-103-MQ-65-03</v>
      </c>
      <c r="O955" t="str">
        <f>VLOOKUP(Cours_statut[[#This Row],[CodeCours]],Message_tuteurs!$A$2:$A$86,1,0)</f>
        <v>603-103-MQ-65-03</v>
      </c>
      <c r="P955" t="b">
        <f>Cours_statut[[#This Row],[Est_dansCours_operation_massive]]=Cours_statut[[#This Row],[Est_dans_Message_tuteurs]]</f>
        <v>1</v>
      </c>
    </row>
    <row r="956" spans="1:16" hidden="1" x14ac:dyDescent="0.25">
      <c r="A956" t="s">
        <v>3506</v>
      </c>
      <c r="B956" t="s">
        <v>3507</v>
      </c>
      <c r="C956">
        <v>53</v>
      </c>
      <c r="D956">
        <v>1</v>
      </c>
      <c r="E956" t="str">
        <f>_xlfn.CONCAT(Cours_statut[[#This Row],[Code MEQ]],"-",Cours_statut[[#This Row],[Code d''option]],"-0",Cours_statut[[#This Row],[Version du cours]])</f>
        <v>842-PPT-25-53-01</v>
      </c>
      <c r="F956">
        <v>0</v>
      </c>
      <c r="G956">
        <v>0</v>
      </c>
      <c r="H956" s="2">
        <v>37910</v>
      </c>
      <c r="I956" t="s">
        <v>960</v>
      </c>
      <c r="J956">
        <v>3</v>
      </c>
      <c r="K956" t="e">
        <f>VLOOKUP(Cours_statut[[#This Row],[CodeCours]],Tableau1[[Code de Cours Complet]:[Évaluations]],5,0)</f>
        <v>#N/A</v>
      </c>
      <c r="L956" s="2">
        <v>40477</v>
      </c>
      <c r="M956" t="s">
        <v>961</v>
      </c>
      <c r="N956" t="s">
        <v>344</v>
      </c>
    </row>
    <row r="957" spans="1:16" hidden="1" x14ac:dyDescent="0.25">
      <c r="A957" t="s">
        <v>3508</v>
      </c>
      <c r="B957" t="s">
        <v>3509</v>
      </c>
      <c r="C957">
        <v>53</v>
      </c>
      <c r="D957">
        <v>1</v>
      </c>
      <c r="E957" t="str">
        <f>_xlfn.CONCAT(Cours_statut[[#This Row],[Code MEQ]],"-",Cours_statut[[#This Row],[Code d''option]],"-0",Cours_statut[[#This Row],[Version du cours]])</f>
        <v>842-PPT-26-53-01</v>
      </c>
      <c r="F957">
        <v>0</v>
      </c>
      <c r="G957">
        <v>0</v>
      </c>
      <c r="H957" s="2">
        <v>37910</v>
      </c>
      <c r="I957" t="s">
        <v>960</v>
      </c>
      <c r="J957">
        <v>3</v>
      </c>
      <c r="K957" t="e">
        <f>VLOOKUP(Cours_statut[[#This Row],[CodeCours]],Tableau1[[Code de Cours Complet]:[Évaluations]],5,0)</f>
        <v>#N/A</v>
      </c>
      <c r="L957" s="2">
        <v>40477</v>
      </c>
      <c r="M957" t="s">
        <v>961</v>
      </c>
      <c r="N957" t="s">
        <v>344</v>
      </c>
    </row>
    <row r="958" spans="1:16" hidden="1" x14ac:dyDescent="0.25">
      <c r="A958" t="s">
        <v>3510</v>
      </c>
      <c r="B958" t="s">
        <v>3511</v>
      </c>
      <c r="C958">
        <v>53</v>
      </c>
      <c r="D958">
        <v>1</v>
      </c>
      <c r="E958" t="str">
        <f>_xlfn.CONCAT(Cours_statut[[#This Row],[Code MEQ]],"-",Cours_statut[[#This Row],[Code d''option]],"-0",Cours_statut[[#This Row],[Version du cours]])</f>
        <v>842-PPT-27-53-01</v>
      </c>
      <c r="F958">
        <v>0</v>
      </c>
      <c r="G958">
        <v>0</v>
      </c>
      <c r="H958" s="2">
        <v>37911</v>
      </c>
      <c r="I958" t="s">
        <v>960</v>
      </c>
      <c r="J958">
        <v>3</v>
      </c>
      <c r="K958" t="e">
        <f>VLOOKUP(Cours_statut[[#This Row],[CodeCours]],Tableau1[[Code de Cours Complet]:[Évaluations]],5,0)</f>
        <v>#N/A</v>
      </c>
      <c r="L958" s="2">
        <v>40477</v>
      </c>
      <c r="M958" t="s">
        <v>961</v>
      </c>
      <c r="N958" t="s">
        <v>344</v>
      </c>
    </row>
    <row r="959" spans="1:16" hidden="1" x14ac:dyDescent="0.25">
      <c r="A959" t="s">
        <v>3582</v>
      </c>
      <c r="B959" t="s">
        <v>3585</v>
      </c>
      <c r="C959">
        <v>53</v>
      </c>
      <c r="D959">
        <v>1</v>
      </c>
      <c r="E959" t="str">
        <f>_xlfn.CONCAT(Cours_statut[[#This Row],[Code MEQ]],"-",Cours_statut[[#This Row],[Code d''option]],"-0",Cours_statut[[#This Row],[Version du cours]])</f>
        <v>842-WOR-01-53-01</v>
      </c>
      <c r="F959">
        <v>0</v>
      </c>
      <c r="G959">
        <v>0</v>
      </c>
      <c r="H959" s="2">
        <v>37910</v>
      </c>
      <c r="I959" t="s">
        <v>960</v>
      </c>
      <c r="J959">
        <v>3</v>
      </c>
      <c r="K959" t="e">
        <f>VLOOKUP(Cours_statut[[#This Row],[CodeCours]],Tableau1[[Code de Cours Complet]:[Évaluations]],5,0)</f>
        <v>#N/A</v>
      </c>
      <c r="L959" s="2">
        <v>40477</v>
      </c>
      <c r="M959" t="s">
        <v>961</v>
      </c>
      <c r="N959" t="s">
        <v>344</v>
      </c>
    </row>
    <row r="960" spans="1:16" hidden="1" x14ac:dyDescent="0.25">
      <c r="A960" t="s">
        <v>3586</v>
      </c>
      <c r="B960" t="s">
        <v>3589</v>
      </c>
      <c r="C960">
        <v>53</v>
      </c>
      <c r="D960">
        <v>1</v>
      </c>
      <c r="E960" t="str">
        <f>_xlfn.CONCAT(Cours_statut[[#This Row],[Code MEQ]],"-",Cours_statut[[#This Row],[Code d''option]],"-0",Cours_statut[[#This Row],[Version du cours]])</f>
        <v>842-WOR-02-53-01</v>
      </c>
      <c r="F960">
        <v>0</v>
      </c>
      <c r="G960">
        <v>0</v>
      </c>
      <c r="H960" s="2">
        <v>37910</v>
      </c>
      <c r="I960" t="s">
        <v>960</v>
      </c>
      <c r="J960">
        <v>3</v>
      </c>
      <c r="K960" t="e">
        <f>VLOOKUP(Cours_statut[[#This Row],[CodeCours]],Tableau1[[Code de Cours Complet]:[Évaluations]],5,0)</f>
        <v>#N/A</v>
      </c>
      <c r="L960" s="2">
        <v>40477</v>
      </c>
      <c r="M960" t="s">
        <v>961</v>
      </c>
      <c r="N960" t="s">
        <v>344</v>
      </c>
    </row>
    <row r="961" spans="1:16" hidden="1" x14ac:dyDescent="0.25">
      <c r="A961" t="s">
        <v>3590</v>
      </c>
      <c r="B961" t="s">
        <v>3591</v>
      </c>
      <c r="C961">
        <v>53</v>
      </c>
      <c r="D961">
        <v>1</v>
      </c>
      <c r="E961" t="str">
        <f>_xlfn.CONCAT(Cours_statut[[#This Row],[Code MEQ]],"-",Cours_statut[[#This Row],[Code d''option]],"-0",Cours_statut[[#This Row],[Version du cours]])</f>
        <v>842-WOR-03-53-01</v>
      </c>
      <c r="F961">
        <v>0</v>
      </c>
      <c r="G961">
        <v>0</v>
      </c>
      <c r="H961" s="2">
        <v>37910</v>
      </c>
      <c r="I961" t="s">
        <v>960</v>
      </c>
      <c r="J961">
        <v>3</v>
      </c>
      <c r="K961" t="e">
        <f>VLOOKUP(Cours_statut[[#This Row],[CodeCours]],Tableau1[[Code de Cours Complet]:[Évaluations]],5,0)</f>
        <v>#N/A</v>
      </c>
      <c r="L961" s="2">
        <v>40477</v>
      </c>
      <c r="M961" t="s">
        <v>961</v>
      </c>
      <c r="N961" t="s">
        <v>344</v>
      </c>
    </row>
    <row r="962" spans="1:16" x14ac:dyDescent="0.25">
      <c r="A962" t="s">
        <v>1278</v>
      </c>
      <c r="B962" t="s">
        <v>1282</v>
      </c>
      <c r="C962">
        <v>60</v>
      </c>
      <c r="D962">
        <v>2</v>
      </c>
      <c r="E962" t="str">
        <f>_xlfn.CONCAT(Cours_statut[[#This Row],[Code MEQ]],"-",Cours_statut[[#This Row],[Code d''option]],"-0",Cours_statut[[#This Row],[Version du cours]])</f>
        <v>201-301-RE-60-02</v>
      </c>
      <c r="F962">
        <v>4</v>
      </c>
      <c r="G962">
        <v>2</v>
      </c>
      <c r="H962" s="2">
        <v>44364</v>
      </c>
      <c r="I962" t="s">
        <v>974</v>
      </c>
      <c r="J962">
        <v>2</v>
      </c>
      <c r="K962" t="str">
        <f>VLOOKUP(Cours_statut[[#This Row],[CodeCours]],Tableau1[[Code de Cours Complet]:[Évaluations]],5,0)</f>
        <v>EFel3</v>
      </c>
      <c r="L962" s="2"/>
      <c r="M962" t="s">
        <v>344</v>
      </c>
      <c r="N962" t="str">
        <f>VLOOKUP(Cours_statut[[#This Row],[CodeCours]],Tableau13[CodeCours],1,0)</f>
        <v>201-301-RE-60-02</v>
      </c>
      <c r="O962" t="str">
        <f>VLOOKUP(Cours_statut[[#This Row],[CodeCours]],Message_tuteurs!$A$2:$A$86,1,0)</f>
        <v>201-301-RE-60-02</v>
      </c>
      <c r="P962" t="b">
        <f>Cours_statut[[#This Row],[Est_dansCours_operation_massive]]=Cours_statut[[#This Row],[Est_dans_Message_tuteurs]]</f>
        <v>1</v>
      </c>
    </row>
    <row r="963" spans="1:16" hidden="1" x14ac:dyDescent="0.25">
      <c r="A963" t="s">
        <v>3592</v>
      </c>
      <c r="B963" t="s">
        <v>3593</v>
      </c>
      <c r="C963">
        <v>53</v>
      </c>
      <c r="D963">
        <v>1</v>
      </c>
      <c r="E963" t="str">
        <f>_xlfn.CONCAT(Cours_statut[[#This Row],[Code MEQ]],"-",Cours_statut[[#This Row],[Code d''option]],"-0",Cours_statut[[#This Row],[Version du cours]])</f>
        <v>842-WOR-04-53-01</v>
      </c>
      <c r="F963">
        <v>0</v>
      </c>
      <c r="G963">
        <v>0</v>
      </c>
      <c r="H963" s="2">
        <v>37910</v>
      </c>
      <c r="I963" t="s">
        <v>960</v>
      </c>
      <c r="J963">
        <v>3</v>
      </c>
      <c r="K963" t="e">
        <f>VLOOKUP(Cours_statut[[#This Row],[CodeCours]],Tableau1[[Code de Cours Complet]:[Évaluations]],5,0)</f>
        <v>#N/A</v>
      </c>
      <c r="L963" s="2">
        <v>40477</v>
      </c>
      <c r="M963" t="s">
        <v>961</v>
      </c>
      <c r="N963" t="s">
        <v>344</v>
      </c>
    </row>
    <row r="964" spans="1:16" hidden="1" x14ac:dyDescent="0.25">
      <c r="A964" t="s">
        <v>3594</v>
      </c>
      <c r="B964" t="s">
        <v>3595</v>
      </c>
      <c r="C964">
        <v>53</v>
      </c>
      <c r="D964">
        <v>1</v>
      </c>
      <c r="E964" t="str">
        <f>_xlfn.CONCAT(Cours_statut[[#This Row],[Code MEQ]],"-",Cours_statut[[#This Row],[Code d''option]],"-0",Cours_statut[[#This Row],[Version du cours]])</f>
        <v>842-WOR-21-53-01</v>
      </c>
      <c r="F964">
        <v>0</v>
      </c>
      <c r="G964">
        <v>0</v>
      </c>
      <c r="H964" s="2">
        <v>37910</v>
      </c>
      <c r="I964" t="s">
        <v>960</v>
      </c>
      <c r="J964">
        <v>3</v>
      </c>
      <c r="K964" t="e">
        <f>VLOOKUP(Cours_statut[[#This Row],[CodeCours]],Tableau1[[Code de Cours Complet]:[Évaluations]],5,0)</f>
        <v>#N/A</v>
      </c>
      <c r="L964" s="2">
        <v>40477</v>
      </c>
      <c r="M964" t="s">
        <v>961</v>
      </c>
      <c r="N964" t="s">
        <v>344</v>
      </c>
    </row>
    <row r="965" spans="1:16" hidden="1" x14ac:dyDescent="0.25">
      <c r="A965" t="s">
        <v>3596</v>
      </c>
      <c r="B965" t="s">
        <v>3597</v>
      </c>
      <c r="C965">
        <v>53</v>
      </c>
      <c r="D965">
        <v>1</v>
      </c>
      <c r="E965" t="str">
        <f>_xlfn.CONCAT(Cours_statut[[#This Row],[Code MEQ]],"-",Cours_statut[[#This Row],[Code d''option]],"-0",Cours_statut[[#This Row],[Version du cours]])</f>
        <v>842-WOR-22-53-01</v>
      </c>
      <c r="F965">
        <v>0</v>
      </c>
      <c r="G965">
        <v>0</v>
      </c>
      <c r="H965" s="2">
        <v>37910</v>
      </c>
      <c r="I965" t="s">
        <v>960</v>
      </c>
      <c r="J965">
        <v>3</v>
      </c>
      <c r="K965" t="e">
        <f>VLOOKUP(Cours_statut[[#This Row],[CodeCours]],Tableau1[[Code de Cours Complet]:[Évaluations]],5,0)</f>
        <v>#N/A</v>
      </c>
      <c r="L965" s="2">
        <v>40477</v>
      </c>
      <c r="M965" t="s">
        <v>961</v>
      </c>
      <c r="N965" t="s">
        <v>344</v>
      </c>
    </row>
    <row r="966" spans="1:16" hidden="1" x14ac:dyDescent="0.25">
      <c r="A966" t="s">
        <v>3598</v>
      </c>
      <c r="B966" t="s">
        <v>3599</v>
      </c>
      <c r="C966">
        <v>53</v>
      </c>
      <c r="D966">
        <v>1</v>
      </c>
      <c r="E966" t="str">
        <f>_xlfn.CONCAT(Cours_statut[[#This Row],[Code MEQ]],"-",Cours_statut[[#This Row],[Code d''option]],"-0",Cours_statut[[#This Row],[Version du cours]])</f>
        <v>842-WOR-23-53-01</v>
      </c>
      <c r="F966">
        <v>0</v>
      </c>
      <c r="G966">
        <v>0</v>
      </c>
      <c r="H966" s="2">
        <v>37910</v>
      </c>
      <c r="I966" t="s">
        <v>960</v>
      </c>
      <c r="J966">
        <v>3</v>
      </c>
      <c r="K966" t="e">
        <f>VLOOKUP(Cours_statut[[#This Row],[CodeCours]],Tableau1[[Code de Cours Complet]:[Évaluations]],5,0)</f>
        <v>#N/A</v>
      </c>
      <c r="L966" s="2">
        <v>40477</v>
      </c>
      <c r="M966" t="s">
        <v>961</v>
      </c>
      <c r="N966" t="s">
        <v>344</v>
      </c>
    </row>
    <row r="967" spans="1:16" x14ac:dyDescent="0.25">
      <c r="A967" t="s">
        <v>1665</v>
      </c>
      <c r="B967" t="s">
        <v>1670</v>
      </c>
      <c r="C967">
        <v>60</v>
      </c>
      <c r="D967">
        <v>4</v>
      </c>
      <c r="E967" t="str">
        <f>_xlfn.CONCAT(Cours_statut[[#This Row],[Code MEQ]],"-",Cours_statut[[#This Row],[Code d''option]],"-0",Cours_statut[[#This Row],[Version du cours]])</f>
        <v>340-101-MQ-60-04</v>
      </c>
      <c r="F967">
        <v>4</v>
      </c>
      <c r="G967">
        <v>2</v>
      </c>
      <c r="H967" s="2">
        <v>44364</v>
      </c>
      <c r="I967" t="s">
        <v>974</v>
      </c>
      <c r="J967">
        <v>2</v>
      </c>
      <c r="K967" t="str">
        <f>VLOOKUP(Cours_statut[[#This Row],[CodeCours]],Tableau1[[Code de Cours Complet]:[Évaluations]],5,0)</f>
        <v>EFel3</v>
      </c>
      <c r="L967" s="2"/>
      <c r="M967" t="s">
        <v>344</v>
      </c>
      <c r="N967" t="str">
        <f>VLOOKUP(Cours_statut[[#This Row],[CodeCours]],Tableau13[CodeCours],1,0)</f>
        <v>340-101-MQ-60-04</v>
      </c>
      <c r="O967" t="str">
        <f>VLOOKUP(Cours_statut[[#This Row],[CodeCours]],Message_tuteurs!$A$2:$A$86,1,0)</f>
        <v>340-101-MQ-60-04</v>
      </c>
      <c r="P967" t="b">
        <f>Cours_statut[[#This Row],[Est_dansCours_operation_massive]]=Cours_statut[[#This Row],[Est_dans_Message_tuteurs]]</f>
        <v>1</v>
      </c>
    </row>
    <row r="968" spans="1:16" hidden="1" x14ac:dyDescent="0.25">
      <c r="A968" t="s">
        <v>3600</v>
      </c>
      <c r="B968" t="s">
        <v>3601</v>
      </c>
      <c r="C968">
        <v>53</v>
      </c>
      <c r="D968">
        <v>1</v>
      </c>
      <c r="E968" t="str">
        <f>_xlfn.CONCAT(Cours_statut[[#This Row],[Code MEQ]],"-",Cours_statut[[#This Row],[Code d''option]],"-0",Cours_statut[[#This Row],[Version du cours]])</f>
        <v>842-WOR-24-53-01</v>
      </c>
      <c r="F968">
        <v>0</v>
      </c>
      <c r="G968">
        <v>0</v>
      </c>
      <c r="H968" s="2">
        <v>37910</v>
      </c>
      <c r="I968" t="s">
        <v>960</v>
      </c>
      <c r="J968">
        <v>3</v>
      </c>
      <c r="K968" t="e">
        <f>VLOOKUP(Cours_statut[[#This Row],[CodeCours]],Tableau1[[Code de Cours Complet]:[Évaluations]],5,0)</f>
        <v>#N/A</v>
      </c>
      <c r="L968" s="2">
        <v>40477</v>
      </c>
      <c r="M968" t="s">
        <v>961</v>
      </c>
      <c r="N968" t="s">
        <v>344</v>
      </c>
    </row>
    <row r="969" spans="1:16" hidden="1" x14ac:dyDescent="0.25">
      <c r="A969" t="s">
        <v>3602</v>
      </c>
      <c r="B969" t="s">
        <v>3603</v>
      </c>
      <c r="C969">
        <v>53</v>
      </c>
      <c r="D969">
        <v>1</v>
      </c>
      <c r="E969" t="str">
        <f>_xlfn.CONCAT(Cours_statut[[#This Row],[Code MEQ]],"-",Cours_statut[[#This Row],[Code d''option]],"-0",Cours_statut[[#This Row],[Version du cours]])</f>
        <v>842-WOR-25-53-01</v>
      </c>
      <c r="F969">
        <v>0</v>
      </c>
      <c r="G969">
        <v>0</v>
      </c>
      <c r="H969" s="2">
        <v>37910</v>
      </c>
      <c r="I969" t="s">
        <v>960</v>
      </c>
      <c r="J969">
        <v>3</v>
      </c>
      <c r="K969" t="e">
        <f>VLOOKUP(Cours_statut[[#This Row],[CodeCours]],Tableau1[[Code de Cours Complet]:[Évaluations]],5,0)</f>
        <v>#N/A</v>
      </c>
      <c r="L969" s="2">
        <v>40477</v>
      </c>
      <c r="M969" t="s">
        <v>961</v>
      </c>
      <c r="N969" t="s">
        <v>344</v>
      </c>
    </row>
    <row r="970" spans="1:16" hidden="1" x14ac:dyDescent="0.25">
      <c r="A970" t="s">
        <v>3604</v>
      </c>
      <c r="B970" t="s">
        <v>3605</v>
      </c>
      <c r="C970">
        <v>53</v>
      </c>
      <c r="D970">
        <v>1</v>
      </c>
      <c r="E970" t="str">
        <f>_xlfn.CONCAT(Cours_statut[[#This Row],[Code MEQ]],"-",Cours_statut[[#This Row],[Code d''option]],"-0",Cours_statut[[#This Row],[Version du cours]])</f>
        <v>842-WOR-26-53-01</v>
      </c>
      <c r="F970">
        <v>0</v>
      </c>
      <c r="G970">
        <v>0</v>
      </c>
      <c r="H970" s="2">
        <v>37910</v>
      </c>
      <c r="I970" t="s">
        <v>960</v>
      </c>
      <c r="J970">
        <v>3</v>
      </c>
      <c r="K970" t="e">
        <f>VLOOKUP(Cours_statut[[#This Row],[CodeCours]],Tableau1[[Code de Cours Complet]:[Évaluations]],5,0)</f>
        <v>#N/A</v>
      </c>
      <c r="L970" s="2">
        <v>40477</v>
      </c>
      <c r="M970" t="s">
        <v>961</v>
      </c>
      <c r="N970" t="s">
        <v>344</v>
      </c>
    </row>
    <row r="971" spans="1:16" hidden="1" x14ac:dyDescent="0.25">
      <c r="A971" t="s">
        <v>3606</v>
      </c>
      <c r="B971" t="s">
        <v>3607</v>
      </c>
      <c r="C971">
        <v>53</v>
      </c>
      <c r="D971">
        <v>1</v>
      </c>
      <c r="E971" t="str">
        <f>_xlfn.CONCAT(Cours_statut[[#This Row],[Code MEQ]],"-",Cours_statut[[#This Row],[Code d''option]],"-0",Cours_statut[[#This Row],[Version du cours]])</f>
        <v>842-WOR-27-53-01</v>
      </c>
      <c r="F971">
        <v>0</v>
      </c>
      <c r="G971">
        <v>0</v>
      </c>
      <c r="H971" s="2">
        <v>37910</v>
      </c>
      <c r="I971" t="s">
        <v>960</v>
      </c>
      <c r="J971">
        <v>3</v>
      </c>
      <c r="K971" t="e">
        <f>VLOOKUP(Cours_statut[[#This Row],[CodeCours]],Tableau1[[Code de Cours Complet]:[Évaluations]],5,0)</f>
        <v>#N/A</v>
      </c>
      <c r="L971" s="2">
        <v>40477</v>
      </c>
      <c r="M971" t="s">
        <v>961</v>
      </c>
      <c r="N971" t="s">
        <v>344</v>
      </c>
    </row>
    <row r="972" spans="1:16" hidden="1" x14ac:dyDescent="0.25">
      <c r="A972" t="s">
        <v>3608</v>
      </c>
      <c r="B972" t="s">
        <v>3609</v>
      </c>
      <c r="C972">
        <v>53</v>
      </c>
      <c r="D972">
        <v>1</v>
      </c>
      <c r="E972" t="str">
        <f>_xlfn.CONCAT(Cours_statut[[#This Row],[Code MEQ]],"-",Cours_statut[[#This Row],[Code d''option]],"-0",Cours_statut[[#This Row],[Version du cours]])</f>
        <v>842-WOR-28-53-01</v>
      </c>
      <c r="F972">
        <v>0</v>
      </c>
      <c r="G972">
        <v>0</v>
      </c>
      <c r="H972" s="2">
        <v>38338</v>
      </c>
      <c r="I972" t="s">
        <v>960</v>
      </c>
      <c r="J972">
        <v>3</v>
      </c>
      <c r="K972" t="e">
        <f>VLOOKUP(Cours_statut[[#This Row],[CodeCours]],Tableau1[[Code de Cours Complet]:[Évaluations]],5,0)</f>
        <v>#N/A</v>
      </c>
      <c r="L972" s="2">
        <v>40477</v>
      </c>
      <c r="M972" t="s">
        <v>961</v>
      </c>
      <c r="N972" t="s">
        <v>344</v>
      </c>
    </row>
    <row r="973" spans="1:16" hidden="1" x14ac:dyDescent="0.25">
      <c r="A973" t="s">
        <v>3610</v>
      </c>
      <c r="B973" t="s">
        <v>3611</v>
      </c>
      <c r="C973">
        <v>53</v>
      </c>
      <c r="D973">
        <v>1</v>
      </c>
      <c r="E973" t="str">
        <f>_xlfn.CONCAT(Cours_statut[[#This Row],[Code MEQ]],"-",Cours_statut[[#This Row],[Code d''option]],"-0",Cours_statut[[#This Row],[Version du cours]])</f>
        <v>842-WOR-29-53-01</v>
      </c>
      <c r="F973">
        <v>0</v>
      </c>
      <c r="G973">
        <v>0</v>
      </c>
      <c r="H973" s="2">
        <v>38895</v>
      </c>
      <c r="I973" t="s">
        <v>960</v>
      </c>
      <c r="J973">
        <v>3</v>
      </c>
      <c r="K973" t="e">
        <f>VLOOKUP(Cours_statut[[#This Row],[CodeCours]],Tableau1[[Code de Cours Complet]:[Évaluations]],5,0)</f>
        <v>#N/A</v>
      </c>
      <c r="L973" s="2">
        <v>40477</v>
      </c>
      <c r="M973" t="s">
        <v>961</v>
      </c>
      <c r="N973" t="s">
        <v>344</v>
      </c>
    </row>
    <row r="974" spans="1:16" hidden="1" x14ac:dyDescent="0.25">
      <c r="A974" t="s">
        <v>2225</v>
      </c>
      <c r="B974" t="s">
        <v>2227</v>
      </c>
      <c r="C974">
        <v>50</v>
      </c>
      <c r="D974">
        <v>2</v>
      </c>
      <c r="E974" t="str">
        <f>_xlfn.CONCAT(Cours_statut[[#This Row],[Code MEQ]],"-",Cours_statut[[#This Row],[Code d''option]],"-0",Cours_statut[[#This Row],[Version du cours]])</f>
        <v>410-113-FD-50-02</v>
      </c>
      <c r="F974">
        <v>3</v>
      </c>
      <c r="G974">
        <v>1</v>
      </c>
      <c r="H974" s="2">
        <v>39555</v>
      </c>
      <c r="I974" t="s">
        <v>960</v>
      </c>
      <c r="J974">
        <v>3</v>
      </c>
      <c r="K974" t="e">
        <f>VLOOKUP(Cours_statut[[#This Row],[CodeCours]],Tableau1[[Code de Cours Complet]:[Évaluations]],5,0)</f>
        <v>#N/A</v>
      </c>
      <c r="L974" s="2">
        <v>40464</v>
      </c>
      <c r="M974" t="s">
        <v>961</v>
      </c>
      <c r="N974" t="s">
        <v>344</v>
      </c>
    </row>
    <row r="975" spans="1:16" hidden="1" x14ac:dyDescent="0.25">
      <c r="A975" t="s">
        <v>3076</v>
      </c>
      <c r="B975" t="s">
        <v>3087</v>
      </c>
      <c r="C975">
        <v>20</v>
      </c>
      <c r="D975">
        <v>3</v>
      </c>
      <c r="E975" t="str">
        <f>_xlfn.CONCAT(Cours_statut[[#This Row],[Code MEQ]],"-",Cours_statut[[#This Row],[Code d''option]],"-0",Cours_statut[[#This Row],[Version du cours]])</f>
        <v>607-101-92-20-03</v>
      </c>
      <c r="F975">
        <v>4</v>
      </c>
      <c r="G975">
        <v>2</v>
      </c>
      <c r="H975" s="2">
        <v>38300</v>
      </c>
      <c r="I975" t="s">
        <v>960</v>
      </c>
      <c r="J975">
        <v>3</v>
      </c>
      <c r="K975" t="e">
        <f>VLOOKUP(Cours_statut[[#This Row],[CodeCours]],Tableau1[[Code de Cours Complet]:[Évaluations]],5,0)</f>
        <v>#N/A</v>
      </c>
      <c r="L975" s="2">
        <v>40437</v>
      </c>
      <c r="M975" t="s">
        <v>961</v>
      </c>
      <c r="N975" t="s">
        <v>344</v>
      </c>
    </row>
    <row r="976" spans="1:16" hidden="1" x14ac:dyDescent="0.25">
      <c r="A976" t="s">
        <v>2118</v>
      </c>
      <c r="B976" t="s">
        <v>2119</v>
      </c>
      <c r="C976">
        <v>50</v>
      </c>
      <c r="D976">
        <v>1</v>
      </c>
      <c r="E976" t="str">
        <f>_xlfn.CONCAT(Cours_statut[[#This Row],[Code MEQ]],"-",Cours_statut[[#This Row],[Code d''option]],"-0",Cours_statut[[#This Row],[Version du cours]])</f>
        <v>401-303-FD-50-01</v>
      </c>
      <c r="F976">
        <v>4</v>
      </c>
      <c r="G976">
        <v>1</v>
      </c>
      <c r="H976" s="2">
        <v>38838</v>
      </c>
      <c r="I976" t="s">
        <v>960</v>
      </c>
      <c r="J976">
        <v>3</v>
      </c>
      <c r="K976" t="e">
        <f>VLOOKUP(Cours_statut[[#This Row],[CodeCours]],Tableau1[[Code de Cours Complet]:[Évaluations]],5,0)</f>
        <v>#N/A</v>
      </c>
      <c r="L976" s="2">
        <v>40410</v>
      </c>
      <c r="M976" t="s">
        <v>961</v>
      </c>
      <c r="N976" t="s">
        <v>344</v>
      </c>
    </row>
    <row r="977" spans="1:16" hidden="1" x14ac:dyDescent="0.25">
      <c r="A977" t="s">
        <v>2939</v>
      </c>
      <c r="B977" t="s">
        <v>2942</v>
      </c>
      <c r="C977">
        <v>10</v>
      </c>
      <c r="D977">
        <v>2</v>
      </c>
      <c r="E977" t="str">
        <f>_xlfn.CONCAT(Cours_statut[[#This Row],[Code MEQ]],"-",Cours_statut[[#This Row],[Code d''option]],"-0",Cours_statut[[#This Row],[Version du cours]])</f>
        <v>602-101-03-10-02</v>
      </c>
      <c r="F977">
        <v>5</v>
      </c>
      <c r="G977">
        <v>1</v>
      </c>
      <c r="H977" s="2">
        <v>39359</v>
      </c>
      <c r="I977" t="s">
        <v>960</v>
      </c>
      <c r="J977">
        <v>3</v>
      </c>
      <c r="K977" t="e">
        <f>VLOOKUP(Cours_statut[[#This Row],[CodeCours]],Tableau1[[Code de Cours Complet]:[Évaluations]],5,0)</f>
        <v>#N/A</v>
      </c>
      <c r="L977" s="2">
        <v>40399</v>
      </c>
      <c r="M977" t="s">
        <v>961</v>
      </c>
      <c r="N977" t="s">
        <v>344</v>
      </c>
    </row>
    <row r="978" spans="1:16" hidden="1" x14ac:dyDescent="0.25">
      <c r="A978" t="s">
        <v>1500</v>
      </c>
      <c r="B978" t="s">
        <v>1501</v>
      </c>
      <c r="C978">
        <v>0</v>
      </c>
      <c r="D978">
        <v>0</v>
      </c>
      <c r="E978" t="str">
        <f>_xlfn.CONCAT(Cours_statut[[#This Row],[Code MEQ]],"-",Cours_statut[[#This Row],[Code d''option]],"-0",Cours_statut[[#This Row],[Version du cours]])</f>
        <v>305-FPG-03-0-00</v>
      </c>
      <c r="F978">
        <v>4</v>
      </c>
      <c r="G978">
        <v>1</v>
      </c>
      <c r="H978" s="2">
        <v>36840</v>
      </c>
      <c r="I978" t="s">
        <v>960</v>
      </c>
      <c r="J978">
        <v>3</v>
      </c>
      <c r="K978" t="e">
        <f>VLOOKUP(Cours_statut[[#This Row],[CodeCours]],Tableau1[[Code de Cours Complet]:[Évaluations]],5,0)</f>
        <v>#N/A</v>
      </c>
      <c r="L978" s="2">
        <v>40392</v>
      </c>
      <c r="M978" t="s">
        <v>961</v>
      </c>
      <c r="N978" t="s">
        <v>344</v>
      </c>
    </row>
    <row r="979" spans="1:16" hidden="1" x14ac:dyDescent="0.25">
      <c r="A979" t="s">
        <v>1540</v>
      </c>
      <c r="B979" t="s">
        <v>1541</v>
      </c>
      <c r="C979">
        <v>0</v>
      </c>
      <c r="D979">
        <v>0</v>
      </c>
      <c r="E979" t="str">
        <f>_xlfn.CONCAT(Cours_statut[[#This Row],[Code MEQ]],"-",Cours_statut[[#This Row],[Code d''option]],"-0",Cours_statut[[#This Row],[Version du cours]])</f>
        <v>320-215-92-0-00</v>
      </c>
      <c r="F979">
        <v>5</v>
      </c>
      <c r="G979">
        <v>1</v>
      </c>
      <c r="H979" s="2">
        <v>34970</v>
      </c>
      <c r="I979" t="s">
        <v>960</v>
      </c>
      <c r="J979">
        <v>3</v>
      </c>
      <c r="K979" t="e">
        <f>VLOOKUP(Cours_statut[[#This Row],[CodeCours]],Tableau1[[Code de Cours Complet]:[Évaluations]],5,0)</f>
        <v>#N/A</v>
      </c>
      <c r="L979" s="2">
        <v>40392</v>
      </c>
      <c r="M979" t="s">
        <v>961</v>
      </c>
      <c r="N979" t="s">
        <v>344</v>
      </c>
    </row>
    <row r="980" spans="1:16" x14ac:dyDescent="0.25">
      <c r="A980" t="s">
        <v>1688</v>
      </c>
      <c r="B980" t="s">
        <v>1691</v>
      </c>
      <c r="C980">
        <v>60</v>
      </c>
      <c r="D980">
        <v>3</v>
      </c>
      <c r="E980" t="str">
        <f>_xlfn.CONCAT(Cours_statut[[#This Row],[Code MEQ]],"-",Cours_statut[[#This Row],[Code d''option]],"-0",Cours_statut[[#This Row],[Version du cours]])</f>
        <v>340-102-MQ-60-03</v>
      </c>
      <c r="F980">
        <v>4</v>
      </c>
      <c r="G980">
        <v>2</v>
      </c>
      <c r="H980" s="2">
        <v>44364</v>
      </c>
      <c r="I980" t="s">
        <v>974</v>
      </c>
      <c r="J980">
        <v>2</v>
      </c>
      <c r="K980" t="str">
        <f>VLOOKUP(Cours_statut[[#This Row],[CodeCours]],Tableau1[[Code de Cours Complet]:[Évaluations]],5,0)</f>
        <v>EFel3</v>
      </c>
      <c r="L980" s="2"/>
      <c r="M980" t="s">
        <v>344</v>
      </c>
      <c r="N980" t="str">
        <f>VLOOKUP(Cours_statut[[#This Row],[CodeCours]],Tableau13[CodeCours],1,0)</f>
        <v>340-102-MQ-60-03</v>
      </c>
      <c r="O980" t="str">
        <f>VLOOKUP(Cours_statut[[#This Row],[CodeCours]],Message_tuteurs!$A$2:$A$86,1,0)</f>
        <v>340-102-MQ-60-03</v>
      </c>
      <c r="P980" t="b">
        <f>Cours_statut[[#This Row],[Est_dansCours_operation_massive]]=Cours_statut[[#This Row],[Est_dans_Message_tuteurs]]</f>
        <v>1</v>
      </c>
    </row>
    <row r="981" spans="1:16" hidden="1" x14ac:dyDescent="0.25">
      <c r="A981" t="s">
        <v>1548</v>
      </c>
      <c r="B981" t="s">
        <v>1549</v>
      </c>
      <c r="C981">
        <v>0</v>
      </c>
      <c r="D981">
        <v>0</v>
      </c>
      <c r="E981" t="str">
        <f>_xlfn.CONCAT(Cours_statut[[#This Row],[Code MEQ]],"-",Cours_statut[[#This Row],[Code d''option]],"-0",Cours_statut[[#This Row],[Version du cours]])</f>
        <v>320-311-91-0-00</v>
      </c>
      <c r="F981">
        <v>5</v>
      </c>
      <c r="G981">
        <v>1</v>
      </c>
      <c r="H981" s="2">
        <v>35669</v>
      </c>
      <c r="I981" t="s">
        <v>960</v>
      </c>
      <c r="J981">
        <v>3</v>
      </c>
      <c r="K981" t="e">
        <f>VLOOKUP(Cours_statut[[#This Row],[CodeCours]],Tableau1[[Code de Cours Complet]:[Évaluations]],5,0)</f>
        <v>#N/A</v>
      </c>
      <c r="L981" s="2">
        <v>40392</v>
      </c>
      <c r="M981" t="s">
        <v>961</v>
      </c>
      <c r="N981" t="s">
        <v>344</v>
      </c>
    </row>
    <row r="982" spans="1:16" hidden="1" x14ac:dyDescent="0.25">
      <c r="A982" t="s">
        <v>3071</v>
      </c>
      <c r="B982" t="s">
        <v>3072</v>
      </c>
      <c r="C982">
        <v>0</v>
      </c>
      <c r="D982">
        <v>0</v>
      </c>
      <c r="E982" t="str">
        <f>_xlfn.CONCAT(Cours_statut[[#This Row],[Code MEQ]],"-",Cours_statut[[#This Row],[Code d''option]],"-0",Cours_statut[[#This Row],[Version du cours]])</f>
        <v>604-TES-T-0-00</v>
      </c>
      <c r="F982">
        <v>1</v>
      </c>
      <c r="G982">
        <v>1</v>
      </c>
      <c r="H982" s="2">
        <v>35753</v>
      </c>
      <c r="I982" t="s">
        <v>960</v>
      </c>
      <c r="J982">
        <v>3</v>
      </c>
      <c r="K982" t="e">
        <f>VLOOKUP(Cours_statut[[#This Row],[CodeCours]],Tableau1[[Code de Cours Complet]:[Évaluations]],5,0)</f>
        <v>#N/A</v>
      </c>
      <c r="L982" s="2">
        <v>40392</v>
      </c>
      <c r="M982" t="s">
        <v>961</v>
      </c>
      <c r="N982" t="s">
        <v>344</v>
      </c>
    </row>
    <row r="983" spans="1:16" hidden="1" x14ac:dyDescent="0.25">
      <c r="A983" t="s">
        <v>1973</v>
      </c>
      <c r="B983" t="s">
        <v>1975</v>
      </c>
      <c r="C983">
        <v>50</v>
      </c>
      <c r="D983">
        <v>1</v>
      </c>
      <c r="E983" t="str">
        <f>_xlfn.CONCAT(Cours_statut[[#This Row],[Code MEQ]],"-",Cours_statut[[#This Row],[Code d''option]],"-0",Cours_statut[[#This Row],[Version du cours]])</f>
        <v>381-103-FD-50-01</v>
      </c>
      <c r="F983">
        <v>3</v>
      </c>
      <c r="G983">
        <v>1</v>
      </c>
      <c r="H983" s="2">
        <v>37700</v>
      </c>
      <c r="I983" t="s">
        <v>960</v>
      </c>
      <c r="J983">
        <v>3</v>
      </c>
      <c r="K983" t="e">
        <f>VLOOKUP(Cours_statut[[#This Row],[CodeCours]],Tableau1[[Code de Cours Complet]:[Évaluations]],5,0)</f>
        <v>#N/A</v>
      </c>
      <c r="L983" s="2">
        <v>40367</v>
      </c>
      <c r="M983" t="s">
        <v>961</v>
      </c>
      <c r="N983" t="s">
        <v>344</v>
      </c>
    </row>
    <row r="984" spans="1:16" hidden="1" x14ac:dyDescent="0.25">
      <c r="A984" t="s">
        <v>3109</v>
      </c>
      <c r="B984" t="s">
        <v>3118</v>
      </c>
      <c r="C984">
        <v>2</v>
      </c>
      <c r="D984">
        <v>2</v>
      </c>
      <c r="E984" t="str">
        <f>_xlfn.CONCAT(Cours_statut[[#This Row],[Code MEQ]],"-",Cours_statut[[#This Row],[Code d''option]],"-0",Cours_statut[[#This Row],[Version du cours]])</f>
        <v>607-FPF-03-2-02</v>
      </c>
      <c r="F984">
        <v>5</v>
      </c>
      <c r="G984">
        <v>1</v>
      </c>
      <c r="H984" s="2">
        <v>36486</v>
      </c>
      <c r="I984" t="s">
        <v>960</v>
      </c>
      <c r="J984">
        <v>3</v>
      </c>
      <c r="K984" t="e">
        <f>VLOOKUP(Cours_statut[[#This Row],[CodeCours]],Tableau1[[Code de Cours Complet]:[Évaluations]],5,0)</f>
        <v>#N/A</v>
      </c>
      <c r="L984" s="2">
        <v>40347</v>
      </c>
      <c r="M984" t="s">
        <v>961</v>
      </c>
      <c r="N984" t="s">
        <v>344</v>
      </c>
    </row>
    <row r="985" spans="1:16" hidden="1" x14ac:dyDescent="0.25">
      <c r="A985" t="s">
        <v>2354</v>
      </c>
      <c r="B985" t="s">
        <v>2355</v>
      </c>
      <c r="C985">
        <v>60</v>
      </c>
      <c r="D985">
        <v>1</v>
      </c>
      <c r="E985" t="str">
        <f>_xlfn.CONCAT(Cours_statut[[#This Row],[Code MEQ]],"-",Cours_statut[[#This Row],[Code d''option]],"-0",Cours_statut[[#This Row],[Version du cours]])</f>
        <v>410-404-FD-60-01</v>
      </c>
      <c r="F985">
        <v>4</v>
      </c>
      <c r="G985">
        <v>2</v>
      </c>
      <c r="H985" s="2">
        <v>39127</v>
      </c>
      <c r="I985" t="s">
        <v>960</v>
      </c>
      <c r="J985">
        <v>3</v>
      </c>
      <c r="K985" t="e">
        <f>VLOOKUP(Cours_statut[[#This Row],[CodeCours]],Tableau1[[Code de Cours Complet]:[Évaluations]],5,0)</f>
        <v>#N/A</v>
      </c>
      <c r="L985" s="2">
        <v>40346</v>
      </c>
      <c r="M985" t="s">
        <v>961</v>
      </c>
      <c r="N985" t="s">
        <v>344</v>
      </c>
    </row>
    <row r="986" spans="1:16" hidden="1" x14ac:dyDescent="0.25">
      <c r="A986" t="s">
        <v>958</v>
      </c>
      <c r="B986" t="s">
        <v>965</v>
      </c>
      <c r="C986">
        <v>15</v>
      </c>
      <c r="D986">
        <v>1</v>
      </c>
      <c r="E986" t="str">
        <f>_xlfn.CONCAT(Cours_statut[[#This Row],[Code MEQ]],"-",Cours_statut[[#This Row],[Code d''option]],"-0",Cours_statut[[#This Row],[Version du cours]])</f>
        <v>101-901-RE-15-01</v>
      </c>
      <c r="F986">
        <v>4</v>
      </c>
      <c r="G986">
        <v>1</v>
      </c>
      <c r="H986" s="2">
        <v>39051</v>
      </c>
      <c r="I986" t="s">
        <v>960</v>
      </c>
      <c r="J986">
        <v>3</v>
      </c>
      <c r="K986" t="e">
        <f>VLOOKUP(Cours_statut[[#This Row],[CodeCours]],Tableau1[[Code de Cours Complet]:[Évaluations]],5,0)</f>
        <v>#N/A</v>
      </c>
      <c r="L986" s="2">
        <v>40343</v>
      </c>
      <c r="M986" t="s">
        <v>961</v>
      </c>
      <c r="N986" t="s">
        <v>344</v>
      </c>
    </row>
    <row r="987" spans="1:16" hidden="1" x14ac:dyDescent="0.25">
      <c r="A987" t="s">
        <v>1331</v>
      </c>
      <c r="B987" t="s">
        <v>1343</v>
      </c>
      <c r="C987">
        <v>50</v>
      </c>
      <c r="D987">
        <v>2</v>
      </c>
      <c r="E987" t="str">
        <f>_xlfn.CONCAT(Cours_statut[[#This Row],[Code MEQ]],"-",Cours_statut[[#This Row],[Code d''option]],"-0",Cours_statut[[#This Row],[Version du cours]])</f>
        <v>201-NYA-05-50-02</v>
      </c>
      <c r="F987">
        <v>4</v>
      </c>
      <c r="G987">
        <v>1</v>
      </c>
      <c r="H987" s="2">
        <v>37095</v>
      </c>
      <c r="I987" t="s">
        <v>960</v>
      </c>
      <c r="J987">
        <v>3</v>
      </c>
      <c r="K987" t="e">
        <f>VLOOKUP(Cours_statut[[#This Row],[CodeCours]],Tableau1[[Code de Cours Complet]:[Évaluations]],5,0)</f>
        <v>#N/A</v>
      </c>
      <c r="L987" s="2">
        <v>40339</v>
      </c>
      <c r="M987" t="s">
        <v>961</v>
      </c>
      <c r="N987" t="s">
        <v>344</v>
      </c>
    </row>
    <row r="988" spans="1:16" hidden="1" x14ac:dyDescent="0.25">
      <c r="A988" t="s">
        <v>1677</v>
      </c>
      <c r="B988" t="s">
        <v>1686</v>
      </c>
      <c r="C988">
        <v>50</v>
      </c>
      <c r="D988">
        <v>1</v>
      </c>
      <c r="E988" t="str">
        <f>_xlfn.CONCAT(Cours_statut[[#This Row],[Code MEQ]],"-",Cours_statut[[#This Row],[Code d''option]],"-0",Cours_statut[[#This Row],[Version du cours]])</f>
        <v>340-102-03-50-01</v>
      </c>
      <c r="F988">
        <v>4</v>
      </c>
      <c r="G988">
        <v>1</v>
      </c>
      <c r="H988" s="2">
        <v>37875</v>
      </c>
      <c r="I988" t="s">
        <v>960</v>
      </c>
      <c r="J988">
        <v>3</v>
      </c>
      <c r="K988" t="e">
        <f>VLOOKUP(Cours_statut[[#This Row],[CodeCours]],Tableau1[[Code de Cours Complet]:[Évaluations]],5,0)</f>
        <v>#N/A</v>
      </c>
      <c r="L988" s="2">
        <v>40337</v>
      </c>
      <c r="M988" t="s">
        <v>961</v>
      </c>
      <c r="N988" t="s">
        <v>344</v>
      </c>
    </row>
    <row r="989" spans="1:16" hidden="1" x14ac:dyDescent="0.25">
      <c r="A989" t="s">
        <v>2781</v>
      </c>
      <c r="B989" t="s">
        <v>2796</v>
      </c>
      <c r="C989">
        <v>80</v>
      </c>
      <c r="D989">
        <v>2</v>
      </c>
      <c r="E989" t="str">
        <f>_xlfn.CONCAT(Cours_statut[[#This Row],[Code MEQ]],"-",Cours_statut[[#This Row],[Code d''option]],"-0",Cours_statut[[#This Row],[Version du cours]])</f>
        <v>601-101-04-80-02</v>
      </c>
      <c r="F989">
        <v>4</v>
      </c>
      <c r="G989">
        <v>1</v>
      </c>
      <c r="H989" s="2">
        <v>37903</v>
      </c>
      <c r="I989" t="s">
        <v>960</v>
      </c>
      <c r="J989">
        <v>3</v>
      </c>
      <c r="K989" t="e">
        <f>VLOOKUP(Cours_statut[[#This Row],[CodeCours]],Tableau1[[Code de Cours Complet]:[Évaluations]],5,0)</f>
        <v>#N/A</v>
      </c>
      <c r="L989" s="2">
        <v>40323</v>
      </c>
      <c r="M989" t="s">
        <v>961</v>
      </c>
      <c r="N989" t="s">
        <v>344</v>
      </c>
    </row>
    <row r="990" spans="1:16" hidden="1" x14ac:dyDescent="0.25">
      <c r="A990" t="s">
        <v>2781</v>
      </c>
      <c r="B990" t="s">
        <v>2797</v>
      </c>
      <c r="C990">
        <v>84</v>
      </c>
      <c r="D990">
        <v>1</v>
      </c>
      <c r="E990" t="str">
        <f>_xlfn.CONCAT(Cours_statut[[#This Row],[Code MEQ]],"-",Cours_statut[[#This Row],[Code d''option]],"-0",Cours_statut[[#This Row],[Version du cours]])</f>
        <v>601-101-04-84-01</v>
      </c>
      <c r="F990">
        <v>4</v>
      </c>
      <c r="G990">
        <v>1</v>
      </c>
      <c r="H990" s="2">
        <v>39776</v>
      </c>
      <c r="I990" t="s">
        <v>960</v>
      </c>
      <c r="J990">
        <v>3</v>
      </c>
      <c r="K990" t="e">
        <f>VLOOKUP(Cours_statut[[#This Row],[CodeCours]],Tableau1[[Code de Cours Complet]:[Évaluations]],5,0)</f>
        <v>#N/A</v>
      </c>
      <c r="L990" s="2">
        <v>40323</v>
      </c>
      <c r="M990" t="s">
        <v>961</v>
      </c>
      <c r="N990" t="s">
        <v>344</v>
      </c>
    </row>
    <row r="991" spans="1:16" x14ac:dyDescent="0.25">
      <c r="A991" t="s">
        <v>1740</v>
      </c>
      <c r="B991" t="s">
        <v>1743</v>
      </c>
      <c r="C991">
        <v>60</v>
      </c>
      <c r="D991">
        <v>3</v>
      </c>
      <c r="E991" t="str">
        <f>_xlfn.CONCAT(Cours_statut[[#This Row],[Code MEQ]],"-",Cours_statut[[#This Row],[Code d''option]],"-0",Cours_statut[[#This Row],[Version du cours]])</f>
        <v>340-FPA-FD-60-03</v>
      </c>
      <c r="F991">
        <v>4</v>
      </c>
      <c r="G991">
        <v>2</v>
      </c>
      <c r="H991" s="2">
        <v>44364</v>
      </c>
      <c r="I991" t="s">
        <v>974</v>
      </c>
      <c r="J991">
        <v>2</v>
      </c>
      <c r="K991" t="str">
        <f>VLOOKUP(Cours_statut[[#This Row],[CodeCours]],Tableau1[[Code de Cours Complet]:[Évaluations]],5,0)</f>
        <v>EFel3</v>
      </c>
      <c r="L991" s="2"/>
      <c r="M991" t="s">
        <v>344</v>
      </c>
      <c r="N991" t="str">
        <f>VLOOKUP(Cours_statut[[#This Row],[CodeCours]],Tableau13[CodeCours],1,0)</f>
        <v>340-FPA-FD-60-03</v>
      </c>
      <c r="O991" t="str">
        <f>VLOOKUP(Cours_statut[[#This Row],[CodeCours]],Message_tuteurs!$A$2:$A$86,1,0)</f>
        <v>340-FPA-FD-60-03</v>
      </c>
      <c r="P991" t="b">
        <f>Cours_statut[[#This Row],[Est_dansCours_operation_massive]]=Cours_statut[[#This Row],[Est_dans_Message_tuteurs]]</f>
        <v>1</v>
      </c>
    </row>
    <row r="992" spans="1:16" x14ac:dyDescent="0.25">
      <c r="A992" t="s">
        <v>2856</v>
      </c>
      <c r="B992" t="s">
        <v>2858</v>
      </c>
      <c r="C992">
        <v>60</v>
      </c>
      <c r="D992">
        <v>2</v>
      </c>
      <c r="E992" t="str">
        <f>_xlfn.CONCAT(Cours_statut[[#This Row],[Code MEQ]],"-",Cours_statut[[#This Row],[Code d''option]],"-0",Cours_statut[[#This Row],[Version du cours]])</f>
        <v>601-103-MQ-60-02</v>
      </c>
      <c r="F992">
        <v>4</v>
      </c>
      <c r="G992">
        <v>2</v>
      </c>
      <c r="H992" s="2">
        <v>44364</v>
      </c>
      <c r="I992" t="s">
        <v>974</v>
      </c>
      <c r="J992">
        <v>2</v>
      </c>
      <c r="K992" t="str">
        <f>VLOOKUP(Cours_statut[[#This Row],[CodeCours]],Tableau1[[Code de Cours Complet]:[Évaluations]],5,0)</f>
        <v>EFel3</v>
      </c>
      <c r="L992" s="2"/>
      <c r="M992" t="s">
        <v>344</v>
      </c>
      <c r="N992" t="str">
        <f>VLOOKUP(Cours_statut[[#This Row],[CodeCours]],Tableau13[CodeCours],1,0)</f>
        <v>601-103-MQ-60-02</v>
      </c>
      <c r="O992" t="str">
        <f>VLOOKUP(Cours_statut[[#This Row],[CodeCours]],Message_tuteurs!$A$2:$A$86,1,0)</f>
        <v>601-103-MQ-60-02</v>
      </c>
      <c r="P992" t="b">
        <f>Cours_statut[[#This Row],[Est_dansCours_operation_massive]]=Cours_statut[[#This Row],[Est_dans_Message_tuteurs]]</f>
        <v>1</v>
      </c>
    </row>
    <row r="993" spans="1:16" hidden="1" x14ac:dyDescent="0.25">
      <c r="A993" t="s">
        <v>2504</v>
      </c>
      <c r="B993" t="s">
        <v>2505</v>
      </c>
      <c r="C993">
        <v>60</v>
      </c>
      <c r="D993">
        <v>1</v>
      </c>
      <c r="E993" t="str">
        <f>_xlfn.CONCAT(Cours_statut[[#This Row],[Code MEQ]],"-",Cours_statut[[#This Row],[Code d''option]],"-0",Cours_statut[[#This Row],[Version du cours]])</f>
        <v>410-613-FD-60-01</v>
      </c>
      <c r="F993">
        <v>4</v>
      </c>
      <c r="G993">
        <v>2</v>
      </c>
      <c r="H993" s="2">
        <v>39538</v>
      </c>
      <c r="I993" t="s">
        <v>960</v>
      </c>
      <c r="J993">
        <v>3</v>
      </c>
      <c r="K993" t="e">
        <f>VLOOKUP(Cours_statut[[#This Row],[CodeCours]],Tableau1[[Code de Cours Complet]:[Évaluations]],5,0)</f>
        <v>#N/A</v>
      </c>
      <c r="L993" s="2">
        <v>40288</v>
      </c>
      <c r="M993" t="s">
        <v>961</v>
      </c>
      <c r="N993" t="s">
        <v>344</v>
      </c>
    </row>
    <row r="994" spans="1:16" hidden="1" x14ac:dyDescent="0.25">
      <c r="A994" t="s">
        <v>1836</v>
      </c>
      <c r="B994" t="s">
        <v>1837</v>
      </c>
      <c r="C994">
        <v>10</v>
      </c>
      <c r="D994">
        <v>1</v>
      </c>
      <c r="E994" t="str">
        <f>_xlfn.CONCAT(Cours_statut[[#This Row],[Code MEQ]],"-",Cours_statut[[#This Row],[Code d''option]],"-0",Cours_statut[[#This Row],[Version du cours]])</f>
        <v>350-064-RL-10-01</v>
      </c>
      <c r="F994">
        <v>4</v>
      </c>
      <c r="G994">
        <v>1</v>
      </c>
      <c r="H994" s="2">
        <v>39220</v>
      </c>
      <c r="I994" t="s">
        <v>960</v>
      </c>
      <c r="J994">
        <v>3</v>
      </c>
      <c r="K994" t="e">
        <f>VLOOKUP(Cours_statut[[#This Row],[CodeCours]],Tableau1[[Code de Cours Complet]:[Évaluations]],5,0)</f>
        <v>#N/A</v>
      </c>
      <c r="L994" s="2">
        <v>40274</v>
      </c>
      <c r="M994" t="s">
        <v>961</v>
      </c>
      <c r="N994" t="s">
        <v>344</v>
      </c>
    </row>
    <row r="995" spans="1:16" hidden="1" x14ac:dyDescent="0.25">
      <c r="A995" t="s">
        <v>1836</v>
      </c>
      <c r="B995" t="s">
        <v>1839</v>
      </c>
      <c r="C995">
        <v>11</v>
      </c>
      <c r="D995">
        <v>1</v>
      </c>
      <c r="E995" t="str">
        <f>_xlfn.CONCAT(Cours_statut[[#This Row],[Code MEQ]],"-",Cours_statut[[#This Row],[Code d''option]],"-0",Cours_statut[[#This Row],[Version du cours]])</f>
        <v>350-064-RL-11-01</v>
      </c>
      <c r="F995">
        <v>4</v>
      </c>
      <c r="G995">
        <v>1</v>
      </c>
      <c r="H995" s="2">
        <v>39469</v>
      </c>
      <c r="I995" t="s">
        <v>960</v>
      </c>
      <c r="J995">
        <v>3</v>
      </c>
      <c r="K995" t="e">
        <f>VLOOKUP(Cours_statut[[#This Row],[CodeCours]],Tableau1[[Code de Cours Complet]:[Évaluations]],5,0)</f>
        <v>#N/A</v>
      </c>
      <c r="L995" s="2">
        <v>40274</v>
      </c>
      <c r="M995" t="s">
        <v>961</v>
      </c>
      <c r="N995" t="s">
        <v>344</v>
      </c>
    </row>
    <row r="996" spans="1:16" hidden="1" x14ac:dyDescent="0.25">
      <c r="A996" t="s">
        <v>2087</v>
      </c>
      <c r="B996" t="s">
        <v>2091</v>
      </c>
      <c r="C996">
        <v>10</v>
      </c>
      <c r="D996">
        <v>2</v>
      </c>
      <c r="E996" t="str">
        <f>_xlfn.CONCAT(Cours_statut[[#This Row],[Code MEQ]],"-",Cours_statut[[#This Row],[Code d''option]],"-0",Cours_statut[[#This Row],[Version du cours]])</f>
        <v>387-960-91-10-02</v>
      </c>
      <c r="F996">
        <v>4</v>
      </c>
      <c r="G996">
        <v>1</v>
      </c>
      <c r="H996" s="2">
        <v>37077</v>
      </c>
      <c r="I996" t="s">
        <v>960</v>
      </c>
      <c r="J996">
        <v>3</v>
      </c>
      <c r="K996" t="e">
        <f>VLOOKUP(Cours_statut[[#This Row],[CodeCours]],Tableau1[[Code de Cours Complet]:[Évaluations]],5,0)</f>
        <v>#N/A</v>
      </c>
      <c r="L996" s="2">
        <v>40254</v>
      </c>
      <c r="M996" t="s">
        <v>961</v>
      </c>
      <c r="N996" t="s">
        <v>344</v>
      </c>
    </row>
    <row r="997" spans="1:16" hidden="1" x14ac:dyDescent="0.25">
      <c r="A997" t="s">
        <v>3150</v>
      </c>
      <c r="B997" t="s">
        <v>3155</v>
      </c>
      <c r="C997">
        <v>10</v>
      </c>
      <c r="D997">
        <v>2</v>
      </c>
      <c r="E997" t="str">
        <f>_xlfn.CONCAT(Cours_statut[[#This Row],[Code MEQ]],"-",Cours_statut[[#This Row],[Code d''option]],"-0",Cours_statut[[#This Row],[Version du cours]])</f>
        <v>608-101-81-10-02</v>
      </c>
      <c r="F997">
        <v>6</v>
      </c>
      <c r="G997">
        <v>1</v>
      </c>
      <c r="H997" s="2">
        <v>37102</v>
      </c>
      <c r="I997" t="s">
        <v>960</v>
      </c>
      <c r="J997">
        <v>3</v>
      </c>
      <c r="K997" t="e">
        <f>VLOOKUP(Cours_statut[[#This Row],[CodeCours]],Tableau1[[Code de Cours Complet]:[Évaluations]],5,0)</f>
        <v>#N/A</v>
      </c>
      <c r="L997" s="2">
        <v>40254</v>
      </c>
      <c r="M997" t="s">
        <v>961</v>
      </c>
      <c r="N997" t="s">
        <v>344</v>
      </c>
    </row>
    <row r="998" spans="1:16" hidden="1" x14ac:dyDescent="0.25">
      <c r="A998" t="s">
        <v>1331</v>
      </c>
      <c r="B998" t="s">
        <v>1338</v>
      </c>
      <c r="C998">
        <v>14</v>
      </c>
      <c r="D998">
        <v>1</v>
      </c>
      <c r="E998" t="str">
        <f>_xlfn.CONCAT(Cours_statut[[#This Row],[Code MEQ]],"-",Cours_statut[[#This Row],[Code d''option]],"-0",Cours_statut[[#This Row],[Version du cours]])</f>
        <v>201-NYA-05-14-01</v>
      </c>
      <c r="F998">
        <v>4</v>
      </c>
      <c r="G998">
        <v>1</v>
      </c>
      <c r="H998" s="2">
        <v>39776</v>
      </c>
      <c r="I998" t="s">
        <v>960</v>
      </c>
      <c r="J998">
        <v>3</v>
      </c>
      <c r="K998" t="e">
        <f>VLOOKUP(Cours_statut[[#This Row],[CodeCours]],Tableau1[[Code de Cours Complet]:[Évaluations]],5,0)</f>
        <v>#N/A</v>
      </c>
      <c r="L998" s="2">
        <v>40234</v>
      </c>
      <c r="M998" t="s">
        <v>961</v>
      </c>
      <c r="N998" t="s">
        <v>344</v>
      </c>
    </row>
    <row r="999" spans="1:16" x14ac:dyDescent="0.25">
      <c r="A999" t="s">
        <v>2898</v>
      </c>
      <c r="B999" t="s">
        <v>2903</v>
      </c>
      <c r="C999">
        <v>60</v>
      </c>
      <c r="D999">
        <v>4</v>
      </c>
      <c r="E999" t="str">
        <f>_xlfn.CONCAT(Cours_statut[[#This Row],[Code MEQ]],"-",Cours_statut[[#This Row],[Code d''option]],"-0",Cours_statut[[#This Row],[Version du cours]])</f>
        <v>601-FPA-FD-60-04</v>
      </c>
      <c r="F999">
        <v>5</v>
      </c>
      <c r="G999">
        <v>3</v>
      </c>
      <c r="H999" s="2">
        <v>44364</v>
      </c>
      <c r="I999" t="s">
        <v>974</v>
      </c>
      <c r="J999">
        <v>2</v>
      </c>
      <c r="K999" t="str">
        <f>VLOOKUP(Cours_statut[[#This Row],[CodeCours]],Tableau1[[Code de Cours Complet]:[Évaluations]],5,0)</f>
        <v>EFel3</v>
      </c>
      <c r="L999" s="2"/>
      <c r="M999" t="s">
        <v>344</v>
      </c>
      <c r="N999" t="str">
        <f>VLOOKUP(Cours_statut[[#This Row],[CodeCours]],Tableau13[CodeCours],1,0)</f>
        <v>601-FPA-FD-60-04</v>
      </c>
      <c r="O999" t="str">
        <f>VLOOKUP(Cours_statut[[#This Row],[CodeCours]],Message_tuteurs!$A$2:$A$86,1,0)</f>
        <v>601-FPA-FD-60-04</v>
      </c>
      <c r="P999" t="b">
        <f>Cours_statut[[#This Row],[Est_dansCours_operation_massive]]=Cours_statut[[#This Row],[Est_dans_Message_tuteurs]]</f>
        <v>1</v>
      </c>
    </row>
    <row r="1000" spans="1:16" x14ac:dyDescent="0.25">
      <c r="A1000" t="s">
        <v>2691</v>
      </c>
      <c r="B1000" t="s">
        <v>2698</v>
      </c>
      <c r="C1000">
        <v>60</v>
      </c>
      <c r="D1000">
        <v>5</v>
      </c>
      <c r="E1000" t="str">
        <f>_xlfn.CONCAT(Cours_statut[[#This Row],[Code MEQ]],"-",Cours_statut[[#This Row],[Code d''option]],"-0",Cours_statut[[#This Row],[Version du cours]])</f>
        <v>420-105-FD-60-05</v>
      </c>
      <c r="F1000">
        <v>5</v>
      </c>
      <c r="G1000">
        <v>2</v>
      </c>
      <c r="H1000" s="2">
        <v>44361</v>
      </c>
      <c r="I1000" t="s">
        <v>974</v>
      </c>
      <c r="J1000">
        <v>2</v>
      </c>
      <c r="K1000" t="str">
        <f>VLOOKUP(Cours_statut[[#This Row],[CodeCours]],Tableau1[[Code de Cours Complet]:[Évaluations]],5,0)</f>
        <v>Autre modèle : Écrit + Entrevue téléphonique à 1%</v>
      </c>
      <c r="L1000" s="2"/>
      <c r="M1000" t="s">
        <v>344</v>
      </c>
      <c r="N1000" t="s">
        <v>344</v>
      </c>
    </row>
    <row r="1001" spans="1:16" hidden="1" x14ac:dyDescent="0.25">
      <c r="A1001" t="s">
        <v>1331</v>
      </c>
      <c r="B1001" t="s">
        <v>1344</v>
      </c>
      <c r="C1001">
        <v>54</v>
      </c>
      <c r="D1001">
        <v>1</v>
      </c>
      <c r="E1001" t="str">
        <f>_xlfn.CONCAT(Cours_statut[[#This Row],[Code MEQ]],"-",Cours_statut[[#This Row],[Code d''option]],"-0",Cours_statut[[#This Row],[Version du cours]])</f>
        <v>201-NYA-05-54-01</v>
      </c>
      <c r="F1001">
        <v>4</v>
      </c>
      <c r="G1001">
        <v>1</v>
      </c>
      <c r="H1001" s="2">
        <v>39776</v>
      </c>
      <c r="I1001" t="s">
        <v>960</v>
      </c>
      <c r="J1001">
        <v>3</v>
      </c>
      <c r="K1001" t="e">
        <f>VLOOKUP(Cours_statut[[#This Row],[CodeCours]],Tableau1[[Code de Cours Complet]:[Évaluations]],5,0)</f>
        <v>#N/A</v>
      </c>
      <c r="L1001" s="2">
        <v>40234</v>
      </c>
      <c r="M1001" t="s">
        <v>961</v>
      </c>
      <c r="N1001" t="s">
        <v>344</v>
      </c>
    </row>
    <row r="1002" spans="1:16" hidden="1" x14ac:dyDescent="0.25">
      <c r="A1002" t="s">
        <v>2197</v>
      </c>
      <c r="B1002" t="s">
        <v>2202</v>
      </c>
      <c r="C1002">
        <v>50</v>
      </c>
      <c r="D1002">
        <v>3</v>
      </c>
      <c r="E1002" t="str">
        <f>_xlfn.CONCAT(Cours_statut[[#This Row],[Code MEQ]],"-",Cours_statut[[#This Row],[Code d''option]],"-0",Cours_statut[[#This Row],[Version du cours]])</f>
        <v>410-014-FD-50-03</v>
      </c>
      <c r="F1002">
        <v>5</v>
      </c>
      <c r="G1002">
        <v>1</v>
      </c>
      <c r="H1002" s="2">
        <v>39542</v>
      </c>
      <c r="I1002" t="s">
        <v>960</v>
      </c>
      <c r="J1002">
        <v>3</v>
      </c>
      <c r="K1002" t="e">
        <f>VLOOKUP(Cours_statut[[#This Row],[CodeCours]],Tableau1[[Code de Cours Complet]:[Évaluations]],5,0)</f>
        <v>#N/A</v>
      </c>
      <c r="L1002" s="2">
        <v>40234</v>
      </c>
      <c r="M1002" t="s">
        <v>961</v>
      </c>
      <c r="N1002" t="s">
        <v>344</v>
      </c>
    </row>
    <row r="1003" spans="1:16" hidden="1" x14ac:dyDescent="0.25">
      <c r="A1003" t="s">
        <v>2197</v>
      </c>
      <c r="B1003" t="s">
        <v>2207</v>
      </c>
      <c r="C1003">
        <v>54</v>
      </c>
      <c r="D1003">
        <v>1</v>
      </c>
      <c r="E1003" t="str">
        <f>_xlfn.CONCAT(Cours_statut[[#This Row],[Code MEQ]],"-",Cours_statut[[#This Row],[Code d''option]],"-0",Cours_statut[[#This Row],[Version du cours]])</f>
        <v>410-014-FD-54-01</v>
      </c>
      <c r="F1003">
        <v>5</v>
      </c>
      <c r="G1003">
        <v>1</v>
      </c>
      <c r="H1003" s="2">
        <v>39776</v>
      </c>
      <c r="I1003" t="s">
        <v>960</v>
      </c>
      <c r="J1003">
        <v>3</v>
      </c>
      <c r="K1003" t="e">
        <f>VLOOKUP(Cours_statut[[#This Row],[CodeCours]],Tableau1[[Code de Cours Complet]:[Évaluations]],5,0)</f>
        <v>#N/A</v>
      </c>
      <c r="L1003" s="2">
        <v>40234</v>
      </c>
      <c r="M1003" t="s">
        <v>961</v>
      </c>
      <c r="N1003" t="s">
        <v>344</v>
      </c>
    </row>
    <row r="1004" spans="1:16" hidden="1" x14ac:dyDescent="0.25">
      <c r="A1004" t="s">
        <v>2813</v>
      </c>
      <c r="B1004" t="s">
        <v>2816</v>
      </c>
      <c r="C1004">
        <v>10</v>
      </c>
      <c r="D1004">
        <v>2</v>
      </c>
      <c r="E1004" t="str">
        <f>_xlfn.CONCAT(Cours_statut[[#This Row],[Code MEQ]],"-",Cours_statut[[#This Row],[Code d''option]],"-0",Cours_statut[[#This Row],[Version du cours]])</f>
        <v>601-102-04-10-02</v>
      </c>
      <c r="F1004">
        <v>4</v>
      </c>
      <c r="G1004">
        <v>1</v>
      </c>
      <c r="H1004" s="2">
        <v>37099</v>
      </c>
      <c r="I1004" t="s">
        <v>960</v>
      </c>
      <c r="J1004">
        <v>3</v>
      </c>
      <c r="K1004" t="e">
        <f>VLOOKUP(Cours_statut[[#This Row],[CodeCours]],Tableau1[[Code de Cours Complet]:[Évaluations]],5,0)</f>
        <v>#N/A</v>
      </c>
      <c r="L1004" s="2">
        <v>40232</v>
      </c>
      <c r="M1004" t="s">
        <v>961</v>
      </c>
      <c r="N1004" t="s">
        <v>344</v>
      </c>
    </row>
    <row r="1005" spans="1:16" hidden="1" x14ac:dyDescent="0.25">
      <c r="A1005" t="s">
        <v>2813</v>
      </c>
      <c r="B1005" t="s">
        <v>2817</v>
      </c>
      <c r="C1005">
        <v>14</v>
      </c>
      <c r="D1005">
        <v>1</v>
      </c>
      <c r="E1005" t="str">
        <f>_xlfn.CONCAT(Cours_statut[[#This Row],[Code MEQ]],"-",Cours_statut[[#This Row],[Code d''option]],"-0",Cours_statut[[#This Row],[Version du cours]])</f>
        <v>601-102-04-14-01</v>
      </c>
      <c r="F1005">
        <v>4</v>
      </c>
      <c r="G1005">
        <v>1</v>
      </c>
      <c r="H1005" s="2">
        <v>39776</v>
      </c>
      <c r="I1005" t="s">
        <v>960</v>
      </c>
      <c r="J1005">
        <v>3</v>
      </c>
      <c r="K1005" t="e">
        <f>VLOOKUP(Cours_statut[[#This Row],[CodeCours]],Tableau1[[Code de Cours Complet]:[Évaluations]],5,0)</f>
        <v>#N/A</v>
      </c>
      <c r="L1005" s="2">
        <v>40232</v>
      </c>
      <c r="M1005" t="s">
        <v>961</v>
      </c>
      <c r="N1005" t="s">
        <v>344</v>
      </c>
    </row>
    <row r="1006" spans="1:16" hidden="1" x14ac:dyDescent="0.25">
      <c r="A1006" t="s">
        <v>2241</v>
      </c>
      <c r="B1006" t="s">
        <v>2243</v>
      </c>
      <c r="C1006">
        <v>50</v>
      </c>
      <c r="D1006">
        <v>2</v>
      </c>
      <c r="E1006" t="str">
        <f>_xlfn.CONCAT(Cours_statut[[#This Row],[Code MEQ]],"-",Cours_statut[[#This Row],[Code d''option]],"-0",Cours_statut[[#This Row],[Version du cours]])</f>
        <v>410-124-FD-50-02</v>
      </c>
      <c r="F1006">
        <v>4</v>
      </c>
      <c r="G1006">
        <v>1</v>
      </c>
      <c r="H1006" s="2">
        <v>39400</v>
      </c>
      <c r="I1006" t="s">
        <v>960</v>
      </c>
      <c r="J1006">
        <v>3</v>
      </c>
      <c r="K1006" t="e">
        <f>VLOOKUP(Cours_statut[[#This Row],[CodeCours]],Tableau1[[Code de Cours Complet]:[Évaluations]],5,0)</f>
        <v>#N/A</v>
      </c>
      <c r="L1006" s="2">
        <v>40219</v>
      </c>
      <c r="M1006" t="s">
        <v>961</v>
      </c>
      <c r="N1006" t="s">
        <v>344</v>
      </c>
    </row>
    <row r="1007" spans="1:16" hidden="1" x14ac:dyDescent="0.25">
      <c r="A1007" t="s">
        <v>1615</v>
      </c>
      <c r="B1007" t="s">
        <v>1616</v>
      </c>
      <c r="C1007">
        <v>60</v>
      </c>
      <c r="D1007">
        <v>1</v>
      </c>
      <c r="E1007" t="str">
        <f>_xlfn.CONCAT(Cours_statut[[#This Row],[Code MEQ]],"-",Cours_statut[[#This Row],[Code d''option]],"-0",Cours_statut[[#This Row],[Version du cours]])</f>
        <v>322-805-RL-60-01</v>
      </c>
      <c r="F1007">
        <v>4</v>
      </c>
      <c r="G1007">
        <v>1</v>
      </c>
      <c r="H1007" s="2">
        <v>39780</v>
      </c>
      <c r="I1007" t="s">
        <v>960</v>
      </c>
      <c r="J1007">
        <v>3</v>
      </c>
      <c r="K1007" t="e">
        <f>VLOOKUP(Cours_statut[[#This Row],[CodeCours]],Tableau1[[Code de Cours Complet]:[Évaluations]],5,0)</f>
        <v>#N/A</v>
      </c>
      <c r="L1007" s="2">
        <v>40212</v>
      </c>
      <c r="M1007" t="s">
        <v>961</v>
      </c>
      <c r="N1007" t="s">
        <v>344</v>
      </c>
    </row>
    <row r="1008" spans="1:16" hidden="1" x14ac:dyDescent="0.25">
      <c r="A1008" t="s">
        <v>1963</v>
      </c>
      <c r="B1008" t="s">
        <v>1964</v>
      </c>
      <c r="C1008">
        <v>60</v>
      </c>
      <c r="D1008">
        <v>1</v>
      </c>
      <c r="E1008" t="str">
        <f>_xlfn.CONCAT(Cours_statut[[#This Row],[Code MEQ]],"-",Cours_statut[[#This Row],[Code d''option]],"-0",Cours_statut[[#This Row],[Version du cours]])</f>
        <v>360-FDR-FD-60-01</v>
      </c>
      <c r="F1008">
        <v>4</v>
      </c>
      <c r="G1008">
        <v>1</v>
      </c>
      <c r="H1008" s="2">
        <v>40084</v>
      </c>
      <c r="I1008" t="s">
        <v>960</v>
      </c>
      <c r="J1008">
        <v>3</v>
      </c>
      <c r="K1008" t="e">
        <f>VLOOKUP(Cours_statut[[#This Row],[CodeCours]],Tableau1[[Code de Cours Complet]:[Évaluations]],5,0)</f>
        <v>#N/A</v>
      </c>
      <c r="L1008" s="2">
        <v>40205</v>
      </c>
      <c r="M1008" t="s">
        <v>961</v>
      </c>
      <c r="N1008" t="s">
        <v>344</v>
      </c>
    </row>
    <row r="1009" spans="1:16" hidden="1" x14ac:dyDescent="0.25">
      <c r="A1009" t="s">
        <v>1050</v>
      </c>
      <c r="B1009" t="s">
        <v>1051</v>
      </c>
      <c r="C1009">
        <v>0</v>
      </c>
      <c r="D1009">
        <v>1</v>
      </c>
      <c r="E1009" t="str">
        <f>_xlfn.CONCAT(Cours_statut[[#This Row],[Code MEQ]],"-",Cours_statut[[#This Row],[Code d''option]],"-0",Cours_statut[[#This Row],[Version du cours]])</f>
        <v>109-104-02-0-01</v>
      </c>
      <c r="F1009">
        <v>1</v>
      </c>
      <c r="G1009">
        <v>1</v>
      </c>
      <c r="H1009" s="2">
        <v>37656</v>
      </c>
      <c r="I1009" t="s">
        <v>960</v>
      </c>
      <c r="J1009">
        <v>3</v>
      </c>
      <c r="K1009" t="e">
        <f>VLOOKUP(Cours_statut[[#This Row],[CodeCours]],Tableau1[[Code de Cours Complet]:[Évaluations]],5,0)</f>
        <v>#N/A</v>
      </c>
      <c r="L1009" s="2">
        <v>40185</v>
      </c>
      <c r="M1009" t="s">
        <v>961</v>
      </c>
      <c r="N1009" t="s">
        <v>344</v>
      </c>
    </row>
    <row r="1010" spans="1:16" hidden="1" x14ac:dyDescent="0.25">
      <c r="A1010" t="s">
        <v>1505</v>
      </c>
      <c r="B1010" t="s">
        <v>1507</v>
      </c>
      <c r="C1010">
        <v>0</v>
      </c>
      <c r="D1010">
        <v>2</v>
      </c>
      <c r="E1010" t="str">
        <f>_xlfn.CONCAT(Cours_statut[[#This Row],[Code MEQ]],"-",Cours_statut[[#This Row],[Code d''option]],"-0",Cours_statut[[#This Row],[Version du cours]])</f>
        <v>320-103-91-0-02</v>
      </c>
      <c r="F1010">
        <v>5</v>
      </c>
      <c r="G1010">
        <v>1</v>
      </c>
      <c r="H1010" s="2">
        <v>36506</v>
      </c>
      <c r="I1010" t="s">
        <v>960</v>
      </c>
      <c r="J1010">
        <v>3</v>
      </c>
      <c r="K1010" t="e">
        <f>VLOOKUP(Cours_statut[[#This Row],[CodeCours]],Tableau1[[Code de Cours Complet]:[Évaluations]],5,0)</f>
        <v>#N/A</v>
      </c>
      <c r="L1010" s="2">
        <v>40185</v>
      </c>
      <c r="M1010" t="s">
        <v>961</v>
      </c>
      <c r="N1010" t="s">
        <v>344</v>
      </c>
    </row>
    <row r="1011" spans="1:16" hidden="1" x14ac:dyDescent="0.25">
      <c r="A1011" t="s">
        <v>1505</v>
      </c>
      <c r="B1011" t="s">
        <v>1515</v>
      </c>
      <c r="C1011">
        <v>19</v>
      </c>
      <c r="D1011">
        <v>2</v>
      </c>
      <c r="E1011" t="str">
        <f>_xlfn.CONCAT(Cours_statut[[#This Row],[Code MEQ]],"-",Cours_statut[[#This Row],[Code d''option]],"-0",Cours_statut[[#This Row],[Version du cours]])</f>
        <v>320-103-91-19-02</v>
      </c>
      <c r="F1011">
        <v>5</v>
      </c>
      <c r="G1011">
        <v>1</v>
      </c>
      <c r="H1011" s="2">
        <v>37533</v>
      </c>
      <c r="I1011" t="s">
        <v>960</v>
      </c>
      <c r="J1011">
        <v>3</v>
      </c>
      <c r="K1011" t="e">
        <f>VLOOKUP(Cours_statut[[#This Row],[CodeCours]],Tableau1[[Code de Cours Complet]:[Évaluations]],5,0)</f>
        <v>#N/A</v>
      </c>
      <c r="L1011" s="2">
        <v>40185</v>
      </c>
      <c r="M1011" t="s">
        <v>961</v>
      </c>
      <c r="N1011" t="s">
        <v>344</v>
      </c>
    </row>
    <row r="1012" spans="1:16" hidden="1" x14ac:dyDescent="0.25">
      <c r="A1012" t="s">
        <v>1206</v>
      </c>
      <c r="B1012" t="s">
        <v>1217</v>
      </c>
      <c r="C1012">
        <v>50</v>
      </c>
      <c r="D1012">
        <v>2</v>
      </c>
      <c r="E1012" t="str">
        <f>_xlfn.CONCAT(Cours_statut[[#This Row],[Code MEQ]],"-",Cours_statut[[#This Row],[Code d''option]],"-0",Cours_statut[[#This Row],[Version du cours]])</f>
        <v>201-103-77-50-02</v>
      </c>
      <c r="F1012">
        <v>4</v>
      </c>
      <c r="G1012">
        <v>1</v>
      </c>
      <c r="H1012" s="2">
        <v>37095</v>
      </c>
      <c r="I1012" t="s">
        <v>960</v>
      </c>
      <c r="J1012">
        <v>3</v>
      </c>
      <c r="K1012" t="e">
        <f>VLOOKUP(Cours_statut[[#This Row],[CodeCours]],Tableau1[[Code de Cours Complet]:[Évaluations]],5,0)</f>
        <v>#N/A</v>
      </c>
      <c r="L1012" s="2">
        <v>40179</v>
      </c>
      <c r="M1012" t="s">
        <v>961</v>
      </c>
      <c r="N1012" t="s">
        <v>344</v>
      </c>
    </row>
    <row r="1013" spans="1:16" hidden="1" x14ac:dyDescent="0.25">
      <c r="A1013" t="s">
        <v>1237</v>
      </c>
      <c r="B1013" t="s">
        <v>1241</v>
      </c>
      <c r="C1013">
        <v>10</v>
      </c>
      <c r="D1013">
        <v>2</v>
      </c>
      <c r="E1013" t="str">
        <f>_xlfn.CONCAT(Cours_statut[[#This Row],[Code MEQ]],"-",Cours_statut[[#This Row],[Code d''option]],"-0",Cours_statut[[#This Row],[Version du cours]])</f>
        <v>201-105-77-10-02</v>
      </c>
      <c r="F1013">
        <v>4</v>
      </c>
      <c r="G1013">
        <v>1</v>
      </c>
      <c r="H1013" s="2">
        <v>37075</v>
      </c>
      <c r="I1013" t="s">
        <v>960</v>
      </c>
      <c r="J1013">
        <v>3</v>
      </c>
      <c r="K1013" t="e">
        <f>VLOOKUP(Cours_statut[[#This Row],[CodeCours]],Tableau1[[Code de Cours Complet]:[Évaluations]],5,0)</f>
        <v>#N/A</v>
      </c>
      <c r="L1013" s="2">
        <v>40154</v>
      </c>
      <c r="M1013" t="s">
        <v>961</v>
      </c>
      <c r="N1013" t="s">
        <v>344</v>
      </c>
    </row>
    <row r="1014" spans="1:16" hidden="1" x14ac:dyDescent="0.25">
      <c r="A1014" t="s">
        <v>1258</v>
      </c>
      <c r="B1014" t="s">
        <v>1261</v>
      </c>
      <c r="C1014">
        <v>10</v>
      </c>
      <c r="D1014">
        <v>2</v>
      </c>
      <c r="E1014" t="str">
        <f>_xlfn.CONCAT(Cours_statut[[#This Row],[Code MEQ]],"-",Cours_statut[[#This Row],[Code d''option]],"-0",Cours_statut[[#This Row],[Version du cours]])</f>
        <v>201-203-77-10-02</v>
      </c>
      <c r="F1014">
        <v>4</v>
      </c>
      <c r="G1014">
        <v>1</v>
      </c>
      <c r="H1014" s="2">
        <v>37526</v>
      </c>
      <c r="I1014" t="s">
        <v>960</v>
      </c>
      <c r="J1014">
        <v>3</v>
      </c>
      <c r="K1014" t="e">
        <f>VLOOKUP(Cours_statut[[#This Row],[CodeCours]],Tableau1[[Code de Cours Complet]:[Évaluations]],5,0)</f>
        <v>#N/A</v>
      </c>
      <c r="L1014" s="2">
        <v>40154</v>
      </c>
      <c r="M1014" t="s">
        <v>961</v>
      </c>
      <c r="N1014" t="s">
        <v>344</v>
      </c>
    </row>
    <row r="1015" spans="1:16" hidden="1" x14ac:dyDescent="0.25">
      <c r="A1015" t="s">
        <v>1272</v>
      </c>
      <c r="B1015" t="s">
        <v>1275</v>
      </c>
      <c r="C1015">
        <v>10</v>
      </c>
      <c r="D1015">
        <v>2</v>
      </c>
      <c r="E1015" t="str">
        <f>_xlfn.CONCAT(Cours_statut[[#This Row],[Code MEQ]],"-",Cours_statut[[#This Row],[Code d''option]],"-0",Cours_statut[[#This Row],[Version du cours]])</f>
        <v>201-300-94-10-02</v>
      </c>
      <c r="F1015">
        <v>4</v>
      </c>
      <c r="G1015">
        <v>1</v>
      </c>
      <c r="H1015" s="2">
        <v>38685</v>
      </c>
      <c r="I1015" t="s">
        <v>960</v>
      </c>
      <c r="J1015">
        <v>3</v>
      </c>
      <c r="K1015" t="e">
        <f>VLOOKUP(Cours_statut[[#This Row],[CodeCours]],Tableau1[[Code de Cours Complet]:[Évaluations]],5,0)</f>
        <v>#N/A</v>
      </c>
      <c r="L1015" s="2">
        <v>40154</v>
      </c>
      <c r="M1015" t="s">
        <v>961</v>
      </c>
      <c r="N1015" t="s">
        <v>344</v>
      </c>
    </row>
    <row r="1016" spans="1:16" hidden="1" x14ac:dyDescent="0.25">
      <c r="A1016" t="s">
        <v>3170</v>
      </c>
      <c r="B1016" t="s">
        <v>3174</v>
      </c>
      <c r="C1016">
        <v>10</v>
      </c>
      <c r="D1016">
        <v>2</v>
      </c>
      <c r="E1016" t="str">
        <f>_xlfn.CONCAT(Cours_statut[[#This Row],[Code MEQ]],"-",Cours_statut[[#This Row],[Code d''option]],"-0",Cours_statut[[#This Row],[Version du cours]])</f>
        <v>608-FPF-03-10-02</v>
      </c>
      <c r="F1016">
        <v>6</v>
      </c>
      <c r="G1016">
        <v>1</v>
      </c>
      <c r="H1016" s="2">
        <v>37077</v>
      </c>
      <c r="I1016" t="s">
        <v>960</v>
      </c>
      <c r="J1016">
        <v>3</v>
      </c>
      <c r="K1016" t="e">
        <f>VLOOKUP(Cours_statut[[#This Row],[CodeCours]],Tableau1[[Code de Cours Complet]:[Évaluations]],5,0)</f>
        <v>#N/A</v>
      </c>
      <c r="L1016" s="2">
        <v>40137</v>
      </c>
      <c r="M1016" t="s">
        <v>961</v>
      </c>
      <c r="N1016" t="s">
        <v>344</v>
      </c>
    </row>
    <row r="1017" spans="1:16" hidden="1" x14ac:dyDescent="0.25">
      <c r="A1017" t="s">
        <v>1457</v>
      </c>
      <c r="B1017" t="s">
        <v>1462</v>
      </c>
      <c r="C1017">
        <v>10</v>
      </c>
      <c r="D1017">
        <v>3</v>
      </c>
      <c r="E1017" t="str">
        <f>_xlfn.CONCAT(Cours_statut[[#This Row],[Code MEQ]],"-",Cours_statut[[#This Row],[Code d''option]],"-0",Cours_statut[[#This Row],[Version du cours]])</f>
        <v>300-300-91-10-03</v>
      </c>
      <c r="F1017">
        <v>5</v>
      </c>
      <c r="G1017">
        <v>1</v>
      </c>
      <c r="H1017" s="2">
        <v>38775</v>
      </c>
      <c r="I1017" t="s">
        <v>960</v>
      </c>
      <c r="J1017">
        <v>3</v>
      </c>
      <c r="K1017" t="e">
        <f>VLOOKUP(Cours_statut[[#This Row],[CodeCours]],Tableau1[[Code de Cours Complet]:[Évaluations]],5,0)</f>
        <v>#N/A</v>
      </c>
      <c r="L1017" s="2">
        <v>40136</v>
      </c>
      <c r="M1017" t="s">
        <v>961</v>
      </c>
      <c r="N1017" t="s">
        <v>344</v>
      </c>
    </row>
    <row r="1018" spans="1:16" x14ac:dyDescent="0.25">
      <c r="A1018" t="s">
        <v>2799</v>
      </c>
      <c r="B1018" t="s">
        <v>2804</v>
      </c>
      <c r="C1018">
        <v>60</v>
      </c>
      <c r="D1018">
        <v>4</v>
      </c>
      <c r="E1018" t="str">
        <f>_xlfn.CONCAT(Cours_statut[[#This Row],[Code MEQ]],"-",Cours_statut[[#This Row],[Code d''option]],"-0",Cours_statut[[#This Row],[Version du cours]])</f>
        <v>601-101-MQ-60-04</v>
      </c>
      <c r="F1018">
        <v>4</v>
      </c>
      <c r="G1018">
        <v>2</v>
      </c>
      <c r="H1018" s="2">
        <v>44355</v>
      </c>
      <c r="I1018" t="s">
        <v>974</v>
      </c>
      <c r="J1018">
        <v>2</v>
      </c>
      <c r="K1018" t="str">
        <f>VLOOKUP(Cours_statut[[#This Row],[CodeCours]],Tableau1[[Code de Cours Complet]:[Évaluations]],5,0)</f>
        <v>EFel2 autre modèle : Écrit + Entrevue téléphonique à 5%</v>
      </c>
      <c r="L1018" s="2"/>
      <c r="M1018" t="s">
        <v>344</v>
      </c>
      <c r="N1018" t="str">
        <f>VLOOKUP(Cours_statut[[#This Row],[CodeCours]],Tableau13[CodeCours],1,0)</f>
        <v>601-101-MQ-60-04</v>
      </c>
      <c r="O1018" t="str">
        <f>VLOOKUP(Cours_statut[[#This Row],[CodeCours]],Message_tuteurs!$A$2:$A$86,1,0)</f>
        <v>601-101-MQ-60-04</v>
      </c>
      <c r="P1018" t="b">
        <f>Cours_statut[[#This Row],[Est_dansCours_operation_massive]]=Cours_statut[[#This Row],[Est_dans_Message_tuteurs]]</f>
        <v>1</v>
      </c>
    </row>
    <row r="1019" spans="1:16" hidden="1" x14ac:dyDescent="0.25">
      <c r="A1019" t="s">
        <v>2586</v>
      </c>
      <c r="B1019" t="s">
        <v>2587</v>
      </c>
      <c r="C1019">
        <v>0</v>
      </c>
      <c r="D1019">
        <v>0</v>
      </c>
      <c r="E1019" t="str">
        <f>_xlfn.CONCAT(Cours_statut[[#This Row],[Code MEQ]],"-",Cours_statut[[#This Row],[Code d''option]],"-0",Cours_statut[[#This Row],[Version du cours]])</f>
        <v>410-828-91-0-00</v>
      </c>
      <c r="F1019">
        <v>2</v>
      </c>
      <c r="G1019">
        <v>1</v>
      </c>
      <c r="H1019" s="2">
        <v>35843</v>
      </c>
      <c r="I1019" t="s">
        <v>960</v>
      </c>
      <c r="J1019">
        <v>3</v>
      </c>
      <c r="K1019" t="e">
        <f>VLOOKUP(Cours_statut[[#This Row],[CodeCours]],Tableau1[[Code de Cours Complet]:[Évaluations]],5,0)</f>
        <v>#N/A</v>
      </c>
      <c r="L1019" s="2">
        <v>40136</v>
      </c>
      <c r="M1019" t="s">
        <v>961</v>
      </c>
      <c r="N1019" t="s">
        <v>344</v>
      </c>
    </row>
    <row r="1020" spans="1:16" hidden="1" x14ac:dyDescent="0.25">
      <c r="A1020" t="s">
        <v>3205</v>
      </c>
      <c r="B1020" t="s">
        <v>3210</v>
      </c>
      <c r="C1020">
        <v>10</v>
      </c>
      <c r="D1020">
        <v>3</v>
      </c>
      <c r="E1020" t="str">
        <f>_xlfn.CONCAT(Cours_statut[[#This Row],[Code MEQ]],"-",Cours_statut[[#This Row],[Code d''option]],"-0",Cours_statut[[#This Row],[Version du cours]])</f>
        <v>815-PAF-02-10-03</v>
      </c>
      <c r="F1020">
        <v>3</v>
      </c>
      <c r="G1020">
        <v>1</v>
      </c>
      <c r="H1020" s="2">
        <v>37333</v>
      </c>
      <c r="I1020" t="s">
        <v>960</v>
      </c>
      <c r="J1020">
        <v>3</v>
      </c>
      <c r="K1020" t="e">
        <f>VLOOKUP(Cours_statut[[#This Row],[CodeCours]],Tableau1[[Code de Cours Complet]:[Évaluations]],5,0)</f>
        <v>#N/A</v>
      </c>
      <c r="L1020" s="2">
        <v>40136</v>
      </c>
      <c r="M1020" t="s">
        <v>961</v>
      </c>
      <c r="N1020" t="s">
        <v>344</v>
      </c>
    </row>
    <row r="1021" spans="1:16" hidden="1" x14ac:dyDescent="0.25">
      <c r="A1021" t="s">
        <v>3504</v>
      </c>
      <c r="B1021" t="s">
        <v>3505</v>
      </c>
      <c r="C1021">
        <v>53</v>
      </c>
      <c r="D1021">
        <v>1</v>
      </c>
      <c r="E1021" t="str">
        <f>_xlfn.CONCAT(Cours_statut[[#This Row],[Code MEQ]],"-",Cours_statut[[#This Row],[Code d''option]],"-0",Cours_statut[[#This Row],[Version du cours]])</f>
        <v>842-PPT-24-53-01</v>
      </c>
      <c r="F1021">
        <v>0</v>
      </c>
      <c r="G1021">
        <v>0</v>
      </c>
      <c r="H1021" s="2">
        <v>37910</v>
      </c>
      <c r="I1021" t="s">
        <v>960</v>
      </c>
      <c r="J1021">
        <v>3</v>
      </c>
      <c r="K1021" t="e">
        <f>VLOOKUP(Cours_statut[[#This Row],[CodeCours]],Tableau1[[Code de Cours Complet]:[Évaluations]],5,0)</f>
        <v>#N/A</v>
      </c>
      <c r="L1021" s="2">
        <v>40136</v>
      </c>
      <c r="M1021" t="s">
        <v>961</v>
      </c>
      <c r="N1021" t="s">
        <v>344</v>
      </c>
    </row>
    <row r="1022" spans="1:16" hidden="1" x14ac:dyDescent="0.25">
      <c r="A1022" t="s">
        <v>3780</v>
      </c>
      <c r="B1022" t="s">
        <v>3781</v>
      </c>
      <c r="C1022">
        <v>10</v>
      </c>
      <c r="D1022">
        <v>1</v>
      </c>
      <c r="E1022" t="str">
        <f>_xlfn.CONCAT(Cours_statut[[#This Row],[Code MEQ]],"-",Cours_statut[[#This Row],[Code d''option]],"-0",Cours_statut[[#This Row],[Version du cours]])</f>
        <v>990-300-A0-10-01</v>
      </c>
      <c r="F1022">
        <v>0</v>
      </c>
      <c r="G1022">
        <v>1</v>
      </c>
      <c r="H1022" s="2">
        <v>38245</v>
      </c>
      <c r="I1022" t="s">
        <v>960</v>
      </c>
      <c r="J1022">
        <v>3</v>
      </c>
      <c r="K1022" t="e">
        <f>VLOOKUP(Cours_statut[[#This Row],[CodeCours]],Tableau1[[Code de Cours Complet]:[Évaluations]],5,0)</f>
        <v>#N/A</v>
      </c>
      <c r="L1022" s="2">
        <v>40136</v>
      </c>
      <c r="M1022" t="s">
        <v>961</v>
      </c>
      <c r="N1022" t="s">
        <v>344</v>
      </c>
    </row>
    <row r="1023" spans="1:16" hidden="1" x14ac:dyDescent="0.25">
      <c r="A1023" t="s">
        <v>1179</v>
      </c>
      <c r="B1023" t="s">
        <v>1181</v>
      </c>
      <c r="C1023">
        <v>10</v>
      </c>
      <c r="D1023">
        <v>1</v>
      </c>
      <c r="E1023" t="str">
        <f>_xlfn.CONCAT(Cours_statut[[#This Row],[Code MEQ]],"-",Cours_statut[[#This Row],[Code d''option]],"-0",Cours_statut[[#This Row],[Version du cours]])</f>
        <v>155-557-81-10-01</v>
      </c>
      <c r="F1023">
        <v>3</v>
      </c>
      <c r="G1023">
        <v>1</v>
      </c>
      <c r="H1023" s="2">
        <v>37070</v>
      </c>
      <c r="I1023" t="s">
        <v>960</v>
      </c>
      <c r="J1023">
        <v>3</v>
      </c>
      <c r="K1023" t="e">
        <f>VLOOKUP(Cours_statut[[#This Row],[CodeCours]],Tableau1[[Code de Cours Complet]:[Évaluations]],5,0)</f>
        <v>#N/A</v>
      </c>
      <c r="L1023" s="2">
        <v>40135</v>
      </c>
      <c r="M1023" t="s">
        <v>961</v>
      </c>
      <c r="N1023" t="s">
        <v>344</v>
      </c>
    </row>
    <row r="1024" spans="1:16" x14ac:dyDescent="0.25">
      <c r="A1024" t="s">
        <v>1804</v>
      </c>
      <c r="B1024" t="s">
        <v>1807</v>
      </c>
      <c r="C1024">
        <v>65</v>
      </c>
      <c r="D1024">
        <v>2</v>
      </c>
      <c r="E1024" t="str">
        <f>_xlfn.CONCAT(Cours_statut[[#This Row],[Code MEQ]],"-",Cours_statut[[#This Row],[Code d''option]],"-0",Cours_statut[[#This Row],[Version du cours]])</f>
        <v>345-101-MQ-65-02</v>
      </c>
      <c r="F1024">
        <v>4</v>
      </c>
      <c r="G1024">
        <v>2</v>
      </c>
      <c r="H1024" s="2">
        <v>44232</v>
      </c>
      <c r="I1024" t="s">
        <v>974</v>
      </c>
      <c r="J1024">
        <v>2</v>
      </c>
      <c r="K1024" t="str">
        <f>VLOOKUP(Cours_statut[[#This Row],[CodeCours]],Tableau1[[Code de Cours Complet]:[Évaluations]],5,0)</f>
        <v>EFel2</v>
      </c>
      <c r="L1024" s="2"/>
      <c r="M1024" t="s">
        <v>344</v>
      </c>
      <c r="N1024" t="str">
        <f>VLOOKUP(Cours_statut[[#This Row],[CodeCours]],Tableau13[CodeCours],1,0)</f>
        <v>345-101-MQ-65-02</v>
      </c>
      <c r="O1024" t="str">
        <f>VLOOKUP(Cours_statut[[#This Row],[CodeCours]],Message_tuteurs!$A$2:$A$86,1,0)</f>
        <v>345-101-MQ-65-02</v>
      </c>
      <c r="P1024" t="b">
        <f>Cours_statut[[#This Row],[Est_dansCours_operation_massive]]=Cours_statut[[#This Row],[Est_dans_Message_tuteurs]]</f>
        <v>1</v>
      </c>
    </row>
    <row r="1025" spans="1:16" hidden="1" x14ac:dyDescent="0.25">
      <c r="A1025" t="s">
        <v>1769</v>
      </c>
      <c r="B1025" t="s">
        <v>1781</v>
      </c>
      <c r="C1025">
        <v>80</v>
      </c>
      <c r="D1025">
        <v>2</v>
      </c>
      <c r="E1025" t="str">
        <f>_xlfn.CONCAT(Cours_statut[[#This Row],[Code MEQ]],"-",Cours_statut[[#This Row],[Code d''option]],"-0",Cours_statut[[#This Row],[Version du cours]])</f>
        <v>340-FPG-03-80-02</v>
      </c>
      <c r="F1025">
        <v>4</v>
      </c>
      <c r="G1025">
        <v>1</v>
      </c>
      <c r="H1025" s="2">
        <v>37663</v>
      </c>
      <c r="I1025" t="s">
        <v>960</v>
      </c>
      <c r="J1025">
        <v>3</v>
      </c>
      <c r="K1025" t="e">
        <f>VLOOKUP(Cours_statut[[#This Row],[CodeCours]],Tableau1[[Code de Cours Complet]:[Évaluations]],5,0)</f>
        <v>#N/A</v>
      </c>
      <c r="L1025" s="2">
        <v>40135</v>
      </c>
      <c r="M1025" t="s">
        <v>961</v>
      </c>
      <c r="N1025" t="s">
        <v>344</v>
      </c>
    </row>
    <row r="1026" spans="1:16" hidden="1" x14ac:dyDescent="0.25">
      <c r="A1026" t="s">
        <v>2122</v>
      </c>
      <c r="B1026" t="s">
        <v>2140</v>
      </c>
      <c r="C1026">
        <v>80</v>
      </c>
      <c r="D1026">
        <v>5</v>
      </c>
      <c r="E1026" t="str">
        <f>_xlfn.CONCAT(Cours_statut[[#This Row],[Code MEQ]],"-",Cours_statut[[#This Row],[Code d''option]],"-0",Cours_statut[[#This Row],[Version du cours]])</f>
        <v>401-399-90-80-05</v>
      </c>
      <c r="F1026">
        <v>4</v>
      </c>
      <c r="G1026">
        <v>1</v>
      </c>
      <c r="H1026" s="2">
        <v>39174</v>
      </c>
      <c r="I1026" t="s">
        <v>960</v>
      </c>
      <c r="J1026">
        <v>3</v>
      </c>
      <c r="K1026" t="e">
        <f>VLOOKUP(Cours_statut[[#This Row],[CodeCours]],Tableau1[[Code de Cours Complet]:[Évaluations]],5,0)</f>
        <v>#N/A</v>
      </c>
      <c r="L1026" s="2">
        <v>40135</v>
      </c>
      <c r="M1026" t="s">
        <v>961</v>
      </c>
      <c r="N1026" t="s">
        <v>344</v>
      </c>
    </row>
    <row r="1027" spans="1:16" hidden="1" x14ac:dyDescent="0.25">
      <c r="A1027" t="s">
        <v>2560</v>
      </c>
      <c r="B1027" t="s">
        <v>2562</v>
      </c>
      <c r="C1027">
        <v>10</v>
      </c>
      <c r="D1027">
        <v>1</v>
      </c>
      <c r="E1027" t="str">
        <f>_xlfn.CONCAT(Cours_statut[[#This Row],[Code MEQ]],"-",Cours_statut[[#This Row],[Code d''option]],"-0",Cours_statut[[#This Row],[Version du cours]])</f>
        <v>410-821-91-10-01</v>
      </c>
      <c r="F1027">
        <v>2</v>
      </c>
      <c r="G1027">
        <v>1</v>
      </c>
      <c r="H1027" s="2">
        <v>37112</v>
      </c>
      <c r="I1027" t="s">
        <v>960</v>
      </c>
      <c r="J1027">
        <v>3</v>
      </c>
      <c r="K1027" t="e">
        <f>VLOOKUP(Cours_statut[[#This Row],[CodeCours]],Tableau1[[Code de Cours Complet]:[Évaluations]],5,0)</f>
        <v>#N/A</v>
      </c>
      <c r="L1027" s="2">
        <v>40135</v>
      </c>
      <c r="M1027" t="s">
        <v>961</v>
      </c>
      <c r="N1027" t="s">
        <v>344</v>
      </c>
    </row>
    <row r="1028" spans="1:16" hidden="1" x14ac:dyDescent="0.25">
      <c r="A1028" t="s">
        <v>958</v>
      </c>
      <c r="B1028" t="s">
        <v>959</v>
      </c>
      <c r="C1028">
        <v>10</v>
      </c>
      <c r="D1028">
        <v>1</v>
      </c>
      <c r="E1028" t="str">
        <f>_xlfn.CONCAT(Cours_statut[[#This Row],[Code MEQ]],"-",Cours_statut[[#This Row],[Code d''option]],"-0",Cours_statut[[#This Row],[Version du cours]])</f>
        <v>101-901-RE-10-01</v>
      </c>
      <c r="F1028">
        <v>4</v>
      </c>
      <c r="G1028">
        <v>1</v>
      </c>
      <c r="H1028" s="2">
        <v>38103</v>
      </c>
      <c r="I1028" t="s">
        <v>960</v>
      </c>
      <c r="J1028">
        <v>3</v>
      </c>
      <c r="K1028" t="e">
        <f>VLOOKUP(Cours_statut[[#This Row],[CodeCours]],Tableau1[[Code de Cours Complet]:[Évaluations]],5,0)</f>
        <v>#N/A</v>
      </c>
      <c r="L1028" s="2">
        <v>40134</v>
      </c>
      <c r="M1028" t="s">
        <v>961</v>
      </c>
      <c r="N1028" t="s">
        <v>344</v>
      </c>
    </row>
    <row r="1029" spans="1:16" hidden="1" x14ac:dyDescent="0.25">
      <c r="A1029" t="s">
        <v>976</v>
      </c>
      <c r="B1029" t="s">
        <v>979</v>
      </c>
      <c r="C1029">
        <v>10</v>
      </c>
      <c r="D1029">
        <v>2</v>
      </c>
      <c r="E1029" t="str">
        <f>_xlfn.CONCAT(Cours_statut[[#This Row],[Code MEQ]],"-",Cours_statut[[#This Row],[Code d''option]],"-0",Cours_statut[[#This Row],[Version du cours]])</f>
        <v>101-921-96-10-02</v>
      </c>
      <c r="F1029">
        <v>4</v>
      </c>
      <c r="G1029">
        <v>1</v>
      </c>
      <c r="H1029" s="2">
        <v>38415</v>
      </c>
      <c r="I1029" t="s">
        <v>960</v>
      </c>
      <c r="J1029">
        <v>3</v>
      </c>
      <c r="K1029" t="e">
        <f>VLOOKUP(Cours_statut[[#This Row],[CodeCours]],Tableau1[[Code de Cours Complet]:[Évaluations]],5,0)</f>
        <v>#N/A</v>
      </c>
      <c r="L1029" s="2">
        <v>40134</v>
      </c>
      <c r="M1029" t="s">
        <v>961</v>
      </c>
      <c r="N1029" t="s">
        <v>344</v>
      </c>
    </row>
    <row r="1030" spans="1:16" hidden="1" x14ac:dyDescent="0.25">
      <c r="A1030" t="s">
        <v>976</v>
      </c>
      <c r="B1030" t="s">
        <v>980</v>
      </c>
      <c r="C1030">
        <v>10</v>
      </c>
      <c r="D1030">
        <v>3</v>
      </c>
      <c r="E1030" t="str">
        <f>_xlfn.CONCAT(Cours_statut[[#This Row],[Code MEQ]],"-",Cours_statut[[#This Row],[Code d''option]],"-0",Cours_statut[[#This Row],[Version du cours]])</f>
        <v>101-921-96-10-03</v>
      </c>
      <c r="F1030">
        <v>4</v>
      </c>
      <c r="G1030">
        <v>1</v>
      </c>
      <c r="H1030" s="2">
        <v>38974</v>
      </c>
      <c r="I1030" t="s">
        <v>960</v>
      </c>
      <c r="J1030">
        <v>3</v>
      </c>
      <c r="K1030" t="e">
        <f>VLOOKUP(Cours_statut[[#This Row],[CodeCours]],Tableau1[[Code de Cours Complet]:[Évaluations]],5,0)</f>
        <v>#N/A</v>
      </c>
      <c r="L1030" s="2">
        <v>40134</v>
      </c>
      <c r="M1030" t="s">
        <v>961</v>
      </c>
      <c r="N1030" t="s">
        <v>344</v>
      </c>
    </row>
    <row r="1031" spans="1:16" hidden="1" x14ac:dyDescent="0.25">
      <c r="A1031" t="s">
        <v>1054</v>
      </c>
      <c r="B1031" t="s">
        <v>1057</v>
      </c>
      <c r="C1031">
        <v>10</v>
      </c>
      <c r="D1031">
        <v>1</v>
      </c>
      <c r="E1031" t="str">
        <f>_xlfn.CONCAT(Cours_statut[[#This Row],[Code MEQ]],"-",Cours_statut[[#This Row],[Code d''option]],"-0",Cours_statut[[#This Row],[Version du cours]])</f>
        <v>109-105-02-10-01</v>
      </c>
      <c r="F1031">
        <v>3</v>
      </c>
      <c r="G1031">
        <v>1</v>
      </c>
      <c r="H1031" s="2">
        <v>37113</v>
      </c>
      <c r="I1031" t="s">
        <v>960</v>
      </c>
      <c r="J1031">
        <v>3</v>
      </c>
      <c r="K1031" t="e">
        <f>VLOOKUP(Cours_statut[[#This Row],[CodeCours]],Tableau1[[Code de Cours Complet]:[Évaluations]],5,0)</f>
        <v>#N/A</v>
      </c>
      <c r="L1031" s="2">
        <v>40134</v>
      </c>
      <c r="M1031" t="s">
        <v>961</v>
      </c>
      <c r="N1031" t="s">
        <v>344</v>
      </c>
    </row>
    <row r="1032" spans="1:16" hidden="1" x14ac:dyDescent="0.25">
      <c r="A1032" t="s">
        <v>1054</v>
      </c>
      <c r="B1032" t="s">
        <v>1071</v>
      </c>
      <c r="C1032">
        <v>81</v>
      </c>
      <c r="D1032">
        <v>2</v>
      </c>
      <c r="E1032" t="str">
        <f>_xlfn.CONCAT(Cours_statut[[#This Row],[Code MEQ]],"-",Cours_statut[[#This Row],[Code d''option]],"-0",Cours_statut[[#This Row],[Version du cours]])</f>
        <v>109-105-02-81-02</v>
      </c>
      <c r="F1032">
        <v>3</v>
      </c>
      <c r="G1032">
        <v>1</v>
      </c>
      <c r="H1032" s="2">
        <v>38296</v>
      </c>
      <c r="I1032" t="s">
        <v>960</v>
      </c>
      <c r="J1032">
        <v>3</v>
      </c>
      <c r="K1032" t="e">
        <f>VLOOKUP(Cours_statut[[#This Row],[CodeCours]],Tableau1[[Code de Cours Complet]:[Évaluations]],5,0)</f>
        <v>#N/A</v>
      </c>
      <c r="L1032" s="2">
        <v>40134</v>
      </c>
      <c r="M1032" t="s">
        <v>961</v>
      </c>
      <c r="N1032" t="s">
        <v>344</v>
      </c>
    </row>
    <row r="1033" spans="1:16" hidden="1" x14ac:dyDescent="0.25">
      <c r="A1033" t="s">
        <v>1082</v>
      </c>
      <c r="B1033" t="s">
        <v>1083</v>
      </c>
      <c r="C1033">
        <v>10</v>
      </c>
      <c r="D1033">
        <v>1</v>
      </c>
      <c r="E1033" t="str">
        <f>_xlfn.CONCAT(Cours_statut[[#This Row],[Code MEQ]],"-",Cours_statut[[#This Row],[Code d''option]],"-0",Cours_statut[[#This Row],[Version du cours]])</f>
        <v>150-VEN-03-10-01</v>
      </c>
      <c r="F1033">
        <v>4</v>
      </c>
      <c r="G1033">
        <v>1</v>
      </c>
      <c r="H1033" s="2">
        <v>37211</v>
      </c>
      <c r="I1033" t="s">
        <v>960</v>
      </c>
      <c r="J1033">
        <v>3</v>
      </c>
      <c r="K1033" t="e">
        <f>VLOOKUP(Cours_statut[[#This Row],[CodeCours]],Tableau1[[Code de Cours Complet]:[Évaluations]],5,0)</f>
        <v>#N/A</v>
      </c>
      <c r="L1033" s="2">
        <v>40134</v>
      </c>
      <c r="M1033" t="s">
        <v>961</v>
      </c>
      <c r="N1033" t="s">
        <v>344</v>
      </c>
    </row>
    <row r="1034" spans="1:16" x14ac:dyDescent="0.25">
      <c r="A1034" t="s">
        <v>1744</v>
      </c>
      <c r="B1034" t="s">
        <v>1748</v>
      </c>
      <c r="C1034">
        <v>60</v>
      </c>
      <c r="D1034">
        <v>4</v>
      </c>
      <c r="E1034" t="str">
        <f>_xlfn.CONCAT(Cours_statut[[#This Row],[Code MEQ]],"-",Cours_statut[[#This Row],[Code d''option]],"-0",Cours_statut[[#This Row],[Version du cours]])</f>
        <v>340-FPB-FD-60-04</v>
      </c>
      <c r="F1034">
        <v>4</v>
      </c>
      <c r="G1034">
        <v>2</v>
      </c>
      <c r="H1034" s="2">
        <v>44231</v>
      </c>
      <c r="I1034" t="s">
        <v>974</v>
      </c>
      <c r="J1034">
        <v>2</v>
      </c>
      <c r="K1034" t="str">
        <f>VLOOKUP(Cours_statut[[#This Row],[CodeCours]],Tableau1[[Code de Cours Complet]:[Évaluations]],5,0)</f>
        <v>EFel3</v>
      </c>
      <c r="L1034" s="2"/>
      <c r="M1034" t="s">
        <v>344</v>
      </c>
      <c r="N1034" t="str">
        <f>VLOOKUP(Cours_statut[[#This Row],[CodeCours]],Tableau13[CodeCours],1,0)</f>
        <v>340-FPB-FD-60-04</v>
      </c>
      <c r="O1034" t="str">
        <f>VLOOKUP(Cours_statut[[#This Row],[CodeCours]],Message_tuteurs!$A$2:$A$86,1,0)</f>
        <v>340-FPB-FD-60-04</v>
      </c>
      <c r="P1034" t="b">
        <f>Cours_statut[[#This Row],[Est_dansCours_operation_massive]]=Cours_statut[[#This Row],[Est_dans_Message_tuteurs]]</f>
        <v>1</v>
      </c>
    </row>
    <row r="1035" spans="1:16" hidden="1" x14ac:dyDescent="0.25">
      <c r="A1035" t="s">
        <v>1154</v>
      </c>
      <c r="B1035" t="s">
        <v>1157</v>
      </c>
      <c r="C1035">
        <v>10</v>
      </c>
      <c r="D1035">
        <v>2</v>
      </c>
      <c r="E1035" t="str">
        <f>_xlfn.CONCAT(Cours_statut[[#This Row],[Code MEQ]],"-",Cours_statut[[#This Row],[Code d''option]],"-0",Cours_statut[[#This Row],[Version du cours]])</f>
        <v>152-655-93-10-02</v>
      </c>
      <c r="F1035">
        <v>4</v>
      </c>
      <c r="G1035">
        <v>1</v>
      </c>
      <c r="H1035" s="2">
        <v>38125</v>
      </c>
      <c r="I1035" t="s">
        <v>960</v>
      </c>
      <c r="J1035">
        <v>3</v>
      </c>
      <c r="K1035" t="e">
        <f>VLOOKUP(Cours_statut[[#This Row],[CodeCours]],Tableau1[[Code de Cours Complet]:[Évaluations]],5,0)</f>
        <v>#N/A</v>
      </c>
      <c r="L1035" s="2">
        <v>40134</v>
      </c>
      <c r="M1035" t="s">
        <v>961</v>
      </c>
      <c r="N1035" t="s">
        <v>344</v>
      </c>
    </row>
    <row r="1036" spans="1:16" hidden="1" x14ac:dyDescent="0.25">
      <c r="A1036" t="s">
        <v>1358</v>
      </c>
      <c r="B1036" t="s">
        <v>1367</v>
      </c>
      <c r="C1036">
        <v>50</v>
      </c>
      <c r="D1036">
        <v>1</v>
      </c>
      <c r="E1036" t="str">
        <f>_xlfn.CONCAT(Cours_statut[[#This Row],[Code MEQ]],"-",Cours_statut[[#This Row],[Code d''option]],"-0",Cours_statut[[#This Row],[Version du cours]])</f>
        <v>201-NYB-05-50-01</v>
      </c>
      <c r="F1036">
        <v>4</v>
      </c>
      <c r="G1036">
        <v>1</v>
      </c>
      <c r="H1036" s="2">
        <v>38033</v>
      </c>
      <c r="I1036" t="s">
        <v>960</v>
      </c>
      <c r="J1036">
        <v>3</v>
      </c>
      <c r="K1036" t="e">
        <f>VLOOKUP(Cours_statut[[#This Row],[CodeCours]],Tableau1[[Code de Cours Complet]:[Évaluations]],5,0)</f>
        <v>#N/A</v>
      </c>
      <c r="L1036" s="2">
        <v>40134</v>
      </c>
      <c r="M1036" t="s">
        <v>961</v>
      </c>
      <c r="N1036" t="s">
        <v>344</v>
      </c>
    </row>
    <row r="1037" spans="1:16" hidden="1" x14ac:dyDescent="0.25">
      <c r="A1037" t="s">
        <v>1589</v>
      </c>
      <c r="B1037" t="s">
        <v>1593</v>
      </c>
      <c r="C1037">
        <v>50</v>
      </c>
      <c r="D1037">
        <v>1</v>
      </c>
      <c r="E1037" t="str">
        <f>_xlfn.CONCAT(Cours_statut[[#This Row],[Code MEQ]],"-",Cours_statut[[#This Row],[Code d''option]],"-0",Cours_statut[[#This Row],[Version du cours]])</f>
        <v>322-743-RL-50-01</v>
      </c>
      <c r="F1037">
        <v>3</v>
      </c>
      <c r="G1037">
        <v>1</v>
      </c>
      <c r="H1037" s="2">
        <v>38033</v>
      </c>
      <c r="I1037" t="s">
        <v>960</v>
      </c>
      <c r="J1037">
        <v>3</v>
      </c>
      <c r="K1037" t="e">
        <f>VLOOKUP(Cours_statut[[#This Row],[CodeCours]],Tableau1[[Code de Cours Complet]:[Évaluations]],5,0)</f>
        <v>#N/A</v>
      </c>
      <c r="L1037" s="2">
        <v>40134</v>
      </c>
      <c r="M1037" t="s">
        <v>961</v>
      </c>
      <c r="N1037" t="s">
        <v>344</v>
      </c>
    </row>
    <row r="1038" spans="1:16" hidden="1" x14ac:dyDescent="0.25">
      <c r="A1038" t="s">
        <v>1769</v>
      </c>
      <c r="B1038" t="s">
        <v>1779</v>
      </c>
      <c r="C1038">
        <v>50</v>
      </c>
      <c r="D1038">
        <v>2</v>
      </c>
      <c r="E1038" t="str">
        <f>_xlfn.CONCAT(Cours_statut[[#This Row],[Code MEQ]],"-",Cours_statut[[#This Row],[Code d''option]],"-0",Cours_statut[[#This Row],[Version du cours]])</f>
        <v>340-FPG-03-50-02</v>
      </c>
      <c r="F1038">
        <v>4</v>
      </c>
      <c r="G1038">
        <v>1</v>
      </c>
      <c r="H1038" s="2">
        <v>37071</v>
      </c>
      <c r="I1038" t="s">
        <v>960</v>
      </c>
      <c r="J1038">
        <v>3</v>
      </c>
      <c r="K1038" t="e">
        <f>VLOOKUP(Cours_statut[[#This Row],[CodeCours]],Tableau1[[Code de Cours Complet]:[Évaluations]],5,0)</f>
        <v>#N/A</v>
      </c>
      <c r="L1038" s="2">
        <v>40134</v>
      </c>
      <c r="M1038" t="s">
        <v>961</v>
      </c>
      <c r="N1038" t="s">
        <v>344</v>
      </c>
    </row>
    <row r="1039" spans="1:16" hidden="1" x14ac:dyDescent="0.25">
      <c r="A1039" t="s">
        <v>1841</v>
      </c>
      <c r="B1039" t="s">
        <v>1852</v>
      </c>
      <c r="C1039">
        <v>50</v>
      </c>
      <c r="D1039">
        <v>2</v>
      </c>
      <c r="E1039" t="str">
        <f>_xlfn.CONCAT(Cours_statut[[#This Row],[Code MEQ]],"-",Cours_statut[[#This Row],[Code d''option]],"-0",Cours_statut[[#This Row],[Version du cours]])</f>
        <v>350-102-91-50-02</v>
      </c>
      <c r="F1039">
        <v>4</v>
      </c>
      <c r="G1039">
        <v>1</v>
      </c>
      <c r="H1039" s="2">
        <v>37095</v>
      </c>
      <c r="I1039" t="s">
        <v>960</v>
      </c>
      <c r="J1039">
        <v>3</v>
      </c>
      <c r="K1039" t="e">
        <f>VLOOKUP(Cours_statut[[#This Row],[CodeCours]],Tableau1[[Code de Cours Complet]:[Évaluations]],5,0)</f>
        <v>#N/A</v>
      </c>
      <c r="L1039" s="2">
        <v>40134</v>
      </c>
      <c r="M1039" t="s">
        <v>961</v>
      </c>
      <c r="N1039" t="s">
        <v>344</v>
      </c>
    </row>
    <row r="1040" spans="1:16" hidden="1" x14ac:dyDescent="0.25">
      <c r="A1040" t="s">
        <v>1897</v>
      </c>
      <c r="B1040" t="s">
        <v>1899</v>
      </c>
      <c r="C1040">
        <v>10</v>
      </c>
      <c r="D1040">
        <v>1</v>
      </c>
      <c r="E1040" t="str">
        <f>_xlfn.CONCAT(Cours_statut[[#This Row],[Code MEQ]],"-",Cours_statut[[#This Row],[Code d''option]],"-0",Cours_statut[[#This Row],[Version du cours]])</f>
        <v>350-903-91-10-01</v>
      </c>
      <c r="F1040">
        <v>4</v>
      </c>
      <c r="G1040">
        <v>1</v>
      </c>
      <c r="H1040" s="2">
        <v>37077</v>
      </c>
      <c r="I1040" t="s">
        <v>960</v>
      </c>
      <c r="J1040">
        <v>3</v>
      </c>
      <c r="K1040" t="e">
        <f>VLOOKUP(Cours_statut[[#This Row],[CodeCours]],Tableau1[[Code de Cours Complet]:[Évaluations]],5,0)</f>
        <v>#N/A</v>
      </c>
      <c r="L1040" s="2">
        <v>40134</v>
      </c>
      <c r="M1040" t="s">
        <v>961</v>
      </c>
      <c r="N1040" t="s">
        <v>344</v>
      </c>
    </row>
    <row r="1041" spans="1:16" hidden="1" x14ac:dyDescent="0.25">
      <c r="A1041" t="s">
        <v>1922</v>
      </c>
      <c r="B1041" t="s">
        <v>1935</v>
      </c>
      <c r="C1041">
        <v>10</v>
      </c>
      <c r="D1041">
        <v>7</v>
      </c>
      <c r="E1041" t="str">
        <f>_xlfn.CONCAT(Cours_statut[[#This Row],[Code MEQ]],"-",Cours_statut[[#This Row],[Code d''option]],"-0",Cours_statut[[#This Row],[Version du cours]])</f>
        <v>360-300-91-10-07</v>
      </c>
      <c r="F1041">
        <v>4</v>
      </c>
      <c r="G1041">
        <v>1</v>
      </c>
      <c r="H1041" s="2">
        <v>38275</v>
      </c>
      <c r="I1041" t="s">
        <v>960</v>
      </c>
      <c r="J1041">
        <v>3</v>
      </c>
      <c r="K1041" t="e">
        <f>VLOOKUP(Cours_statut[[#This Row],[CodeCours]],Tableau1[[Code de Cours Complet]:[Évaluations]],5,0)</f>
        <v>#N/A</v>
      </c>
      <c r="L1041" s="2">
        <v>40134</v>
      </c>
      <c r="M1041" t="s">
        <v>961</v>
      </c>
      <c r="N1041" t="s">
        <v>344</v>
      </c>
    </row>
    <row r="1042" spans="1:16" hidden="1" x14ac:dyDescent="0.25">
      <c r="A1042" t="s">
        <v>1942</v>
      </c>
      <c r="B1042" t="s">
        <v>1953</v>
      </c>
      <c r="C1042">
        <v>19</v>
      </c>
      <c r="D1042">
        <v>1</v>
      </c>
      <c r="E1042" t="str">
        <f>_xlfn.CONCAT(Cours_statut[[#This Row],[Code MEQ]],"-",Cours_statut[[#This Row],[Code d''option]],"-0",Cours_statut[[#This Row],[Version du cours]])</f>
        <v>360-300-RE-19-01</v>
      </c>
      <c r="F1042">
        <v>4</v>
      </c>
      <c r="G1042">
        <v>1</v>
      </c>
      <c r="H1042" s="2">
        <v>37504</v>
      </c>
      <c r="I1042" t="s">
        <v>960</v>
      </c>
      <c r="J1042">
        <v>3</v>
      </c>
      <c r="K1042" t="e">
        <f>VLOOKUP(Cours_statut[[#This Row],[CodeCours]],Tableau1[[Code de Cours Complet]:[Évaluations]],5,0)</f>
        <v>#N/A</v>
      </c>
      <c r="L1042" s="2">
        <v>40134</v>
      </c>
      <c r="M1042" t="s">
        <v>961</v>
      </c>
      <c r="N1042" t="s">
        <v>344</v>
      </c>
    </row>
    <row r="1043" spans="1:16" hidden="1" x14ac:dyDescent="0.25">
      <c r="A1043" t="s">
        <v>2122</v>
      </c>
      <c r="B1043" t="s">
        <v>2131</v>
      </c>
      <c r="C1043">
        <v>10</v>
      </c>
      <c r="D1043">
        <v>5</v>
      </c>
      <c r="E1043" t="str">
        <f>_xlfn.CONCAT(Cours_statut[[#This Row],[Code MEQ]],"-",Cours_statut[[#This Row],[Code d''option]],"-0",Cours_statut[[#This Row],[Version du cours]])</f>
        <v>401-399-90-10-05</v>
      </c>
      <c r="F1043">
        <v>4</v>
      </c>
      <c r="G1043">
        <v>1</v>
      </c>
      <c r="H1043" s="2">
        <v>39007</v>
      </c>
      <c r="I1043" t="s">
        <v>960</v>
      </c>
      <c r="J1043">
        <v>3</v>
      </c>
      <c r="K1043" t="e">
        <f>VLOOKUP(Cours_statut[[#This Row],[CodeCours]],Tableau1[[Code de Cours Complet]:[Évaluations]],5,0)</f>
        <v>#N/A</v>
      </c>
      <c r="L1043" s="2">
        <v>40134</v>
      </c>
      <c r="M1043" t="s">
        <v>961</v>
      </c>
      <c r="N1043" t="s">
        <v>344</v>
      </c>
    </row>
    <row r="1044" spans="1:16" hidden="1" x14ac:dyDescent="0.25">
      <c r="A1044" t="s">
        <v>2192</v>
      </c>
      <c r="B1044" t="s">
        <v>2194</v>
      </c>
      <c r="C1044">
        <v>10</v>
      </c>
      <c r="D1044">
        <v>1</v>
      </c>
      <c r="E1044" t="str">
        <f>_xlfn.CONCAT(Cours_statut[[#This Row],[Code MEQ]],"-",Cours_statut[[#This Row],[Code d''option]],"-0",Cours_statut[[#This Row],[Version du cours]])</f>
        <v>401-926-90-10-01</v>
      </c>
      <c r="F1044">
        <v>5</v>
      </c>
      <c r="G1044">
        <v>1</v>
      </c>
      <c r="H1044" s="2">
        <v>37107</v>
      </c>
      <c r="I1044" t="s">
        <v>960</v>
      </c>
      <c r="J1044">
        <v>3</v>
      </c>
      <c r="K1044" t="e">
        <f>VLOOKUP(Cours_statut[[#This Row],[CodeCours]],Tableau1[[Code de Cours Complet]:[Évaluations]],5,0)</f>
        <v>#N/A</v>
      </c>
      <c r="L1044" s="2">
        <v>40134</v>
      </c>
      <c r="M1044" t="s">
        <v>961</v>
      </c>
      <c r="N1044" t="s">
        <v>344</v>
      </c>
    </row>
    <row r="1045" spans="1:16" hidden="1" x14ac:dyDescent="0.25">
      <c r="A1045" t="s">
        <v>2280</v>
      </c>
      <c r="B1045" t="s">
        <v>2282</v>
      </c>
      <c r="C1045">
        <v>60</v>
      </c>
      <c r="D1045">
        <v>2</v>
      </c>
      <c r="E1045" t="str">
        <f>_xlfn.CONCAT(Cours_statut[[#This Row],[Code MEQ]],"-",Cours_statut[[#This Row],[Code d''option]],"-0",Cours_statut[[#This Row],[Version du cours]])</f>
        <v>410-223-FD-60-02</v>
      </c>
      <c r="F1045">
        <v>3</v>
      </c>
      <c r="G1045">
        <v>1</v>
      </c>
      <c r="H1045" s="2">
        <v>40088</v>
      </c>
      <c r="I1045" t="s">
        <v>960</v>
      </c>
      <c r="J1045">
        <v>3</v>
      </c>
      <c r="K1045" t="e">
        <f>VLOOKUP(Cours_statut[[#This Row],[CodeCours]],Tableau1[[Code de Cours Complet]:[Évaluations]],5,0)</f>
        <v>#N/A</v>
      </c>
      <c r="L1045" s="2">
        <v>40134</v>
      </c>
      <c r="M1045" t="s">
        <v>961</v>
      </c>
      <c r="N1045" t="s">
        <v>344</v>
      </c>
    </row>
    <row r="1046" spans="1:16" x14ac:dyDescent="0.25">
      <c r="A1046" t="s">
        <v>1749</v>
      </c>
      <c r="B1046" t="s">
        <v>1753</v>
      </c>
      <c r="C1046">
        <v>60</v>
      </c>
      <c r="D1046">
        <v>3</v>
      </c>
      <c r="E1046" t="str">
        <f>_xlfn.CONCAT(Cours_statut[[#This Row],[Code MEQ]],"-",Cours_statut[[#This Row],[Code d''option]],"-0",Cours_statut[[#This Row],[Version du cours]])</f>
        <v>340-FPC-FD-60-03</v>
      </c>
      <c r="F1046">
        <v>4</v>
      </c>
      <c r="G1046">
        <v>2</v>
      </c>
      <c r="H1046" s="2">
        <v>44231</v>
      </c>
      <c r="I1046" t="s">
        <v>974</v>
      </c>
      <c r="J1046">
        <v>2</v>
      </c>
      <c r="K1046" t="str">
        <f>VLOOKUP(Cours_statut[[#This Row],[CodeCours]],Tableau1[[Code de Cours Complet]:[Évaluations]],5,0)</f>
        <v>EFel3</v>
      </c>
      <c r="L1046" s="2"/>
      <c r="M1046" t="s">
        <v>344</v>
      </c>
      <c r="N1046" t="str">
        <f>VLOOKUP(Cours_statut[[#This Row],[CodeCours]],Tableau13[CodeCours],1,0)</f>
        <v>340-FPC-FD-60-03</v>
      </c>
      <c r="O1046" t="str">
        <f>VLOOKUP(Cours_statut[[#This Row],[CodeCours]],Message_tuteurs!$A$2:$A$86,1,0)</f>
        <v>340-FPC-FD-60-03</v>
      </c>
      <c r="P1046" t="b">
        <f>Cours_statut[[#This Row],[Est_dansCours_operation_massive]]=Cours_statut[[#This Row],[Est_dans_Message_tuteurs]]</f>
        <v>1</v>
      </c>
    </row>
    <row r="1047" spans="1:16" hidden="1" x14ac:dyDescent="0.25">
      <c r="A1047" t="s">
        <v>2500</v>
      </c>
      <c r="B1047" t="s">
        <v>2503</v>
      </c>
      <c r="C1047">
        <v>10</v>
      </c>
      <c r="D1047">
        <v>2</v>
      </c>
      <c r="E1047" t="str">
        <f>_xlfn.CONCAT(Cours_statut[[#This Row],[Code MEQ]],"-",Cours_statut[[#This Row],[Code d''option]],"-0",Cours_statut[[#This Row],[Version du cours]])</f>
        <v>410-611-90-10-02</v>
      </c>
      <c r="F1047">
        <v>5</v>
      </c>
      <c r="G1047">
        <v>1</v>
      </c>
      <c r="H1047" s="2">
        <v>37727</v>
      </c>
      <c r="I1047" t="s">
        <v>960</v>
      </c>
      <c r="J1047">
        <v>3</v>
      </c>
      <c r="K1047" t="e">
        <f>VLOOKUP(Cours_statut[[#This Row],[CodeCours]],Tableau1[[Code de Cours Complet]:[Évaluations]],5,0)</f>
        <v>#N/A</v>
      </c>
      <c r="L1047" s="2">
        <v>40134</v>
      </c>
      <c r="M1047" t="s">
        <v>961</v>
      </c>
      <c r="N1047" t="s">
        <v>344</v>
      </c>
    </row>
    <row r="1048" spans="1:16" hidden="1" x14ac:dyDescent="0.25">
      <c r="A1048" t="s">
        <v>2733</v>
      </c>
      <c r="B1048" t="s">
        <v>2735</v>
      </c>
      <c r="C1048">
        <v>10</v>
      </c>
      <c r="D1048">
        <v>1</v>
      </c>
      <c r="E1048" t="str">
        <f>_xlfn.CONCAT(Cours_statut[[#This Row],[Code MEQ]],"-",Cours_statut[[#This Row],[Code d''option]],"-0",Cours_statut[[#This Row],[Version du cours]])</f>
        <v>504-FPG-03-10-01</v>
      </c>
      <c r="F1048">
        <v>5</v>
      </c>
      <c r="G1048">
        <v>1</v>
      </c>
      <c r="H1048" s="2">
        <v>37076</v>
      </c>
      <c r="I1048" t="s">
        <v>960</v>
      </c>
      <c r="J1048">
        <v>3</v>
      </c>
      <c r="K1048" t="e">
        <f>VLOOKUP(Cours_statut[[#This Row],[CodeCours]],Tableau1[[Code de Cours Complet]:[Évaluations]],5,0)</f>
        <v>#N/A</v>
      </c>
      <c r="L1048" s="2">
        <v>40134</v>
      </c>
      <c r="M1048" t="s">
        <v>961</v>
      </c>
      <c r="N1048" t="s">
        <v>344</v>
      </c>
    </row>
    <row r="1049" spans="1:16" hidden="1" x14ac:dyDescent="0.25">
      <c r="A1049" t="s">
        <v>2733</v>
      </c>
      <c r="B1049" t="s">
        <v>2737</v>
      </c>
      <c r="C1049">
        <v>80</v>
      </c>
      <c r="D1049">
        <v>1</v>
      </c>
      <c r="E1049" t="str">
        <f>_xlfn.CONCAT(Cours_statut[[#This Row],[Code MEQ]],"-",Cours_statut[[#This Row],[Code d''option]],"-0",Cours_statut[[#This Row],[Version du cours]])</f>
        <v>504-FPG-03-80-01</v>
      </c>
      <c r="F1049">
        <v>5</v>
      </c>
      <c r="G1049">
        <v>1</v>
      </c>
      <c r="H1049" s="2">
        <v>37658</v>
      </c>
      <c r="I1049" t="s">
        <v>960</v>
      </c>
      <c r="J1049">
        <v>3</v>
      </c>
      <c r="K1049" t="e">
        <f>VLOOKUP(Cours_statut[[#This Row],[CodeCours]],Tableau1[[Code de Cours Complet]:[Évaluations]],5,0)</f>
        <v>#N/A</v>
      </c>
      <c r="L1049" s="2">
        <v>40134</v>
      </c>
      <c r="M1049" t="s">
        <v>961</v>
      </c>
      <c r="N1049" t="s">
        <v>344</v>
      </c>
    </row>
    <row r="1050" spans="1:16" hidden="1" x14ac:dyDescent="0.25">
      <c r="A1050" t="s">
        <v>2831</v>
      </c>
      <c r="B1050" t="s">
        <v>2837</v>
      </c>
      <c r="C1050">
        <v>10</v>
      </c>
      <c r="D1050">
        <v>2</v>
      </c>
      <c r="E1050" t="str">
        <f>_xlfn.CONCAT(Cours_statut[[#This Row],[Code MEQ]],"-",Cours_statut[[#This Row],[Code d''option]],"-0",Cours_statut[[#This Row],[Version du cours]])</f>
        <v>601-103-04-10-02</v>
      </c>
      <c r="F1050">
        <v>4</v>
      </c>
      <c r="G1050">
        <v>1</v>
      </c>
      <c r="H1050" s="2">
        <v>37078</v>
      </c>
      <c r="I1050" t="s">
        <v>960</v>
      </c>
      <c r="J1050">
        <v>3</v>
      </c>
      <c r="K1050" t="e">
        <f>VLOOKUP(Cours_statut[[#This Row],[CodeCours]],Tableau1[[Code de Cours Complet]:[Évaluations]],5,0)</f>
        <v>#N/A</v>
      </c>
      <c r="L1050" s="2">
        <v>40134</v>
      </c>
      <c r="M1050" t="s">
        <v>961</v>
      </c>
      <c r="N1050" t="s">
        <v>344</v>
      </c>
    </row>
    <row r="1051" spans="1:16" hidden="1" x14ac:dyDescent="0.25">
      <c r="A1051" t="s">
        <v>2831</v>
      </c>
      <c r="B1051" t="s">
        <v>2838</v>
      </c>
      <c r="C1051">
        <v>14</v>
      </c>
      <c r="D1051">
        <v>1</v>
      </c>
      <c r="E1051" t="str">
        <f>_xlfn.CONCAT(Cours_statut[[#This Row],[Code MEQ]],"-",Cours_statut[[#This Row],[Code d''option]],"-0",Cours_statut[[#This Row],[Version du cours]])</f>
        <v>601-103-04-14-01</v>
      </c>
      <c r="F1051">
        <v>4</v>
      </c>
      <c r="G1051">
        <v>1</v>
      </c>
      <c r="H1051" s="2">
        <v>39776</v>
      </c>
      <c r="I1051" t="s">
        <v>960</v>
      </c>
      <c r="J1051">
        <v>3</v>
      </c>
      <c r="K1051" t="e">
        <f>VLOOKUP(Cours_statut[[#This Row],[CodeCours]],Tableau1[[Code de Cours Complet]:[Évaluations]],5,0)</f>
        <v>#N/A</v>
      </c>
      <c r="L1051" s="2">
        <v>40134</v>
      </c>
      <c r="M1051" t="s">
        <v>961</v>
      </c>
      <c r="N1051" t="s">
        <v>344</v>
      </c>
    </row>
    <row r="1052" spans="1:16" hidden="1" x14ac:dyDescent="0.25">
      <c r="A1052" t="s">
        <v>2853</v>
      </c>
      <c r="B1052" t="s">
        <v>2855</v>
      </c>
      <c r="C1052">
        <v>10</v>
      </c>
      <c r="D1052">
        <v>1</v>
      </c>
      <c r="E1052" t="str">
        <f>_xlfn.CONCAT(Cours_statut[[#This Row],[Code MEQ]],"-",Cours_statut[[#This Row],[Code d''option]],"-0",Cours_statut[[#This Row],[Version du cours]])</f>
        <v>601-103-85-10-01</v>
      </c>
      <c r="F1052">
        <v>5</v>
      </c>
      <c r="G1052">
        <v>1</v>
      </c>
      <c r="H1052" s="2">
        <v>37104</v>
      </c>
      <c r="I1052" t="s">
        <v>960</v>
      </c>
      <c r="J1052">
        <v>3</v>
      </c>
      <c r="K1052" t="e">
        <f>VLOOKUP(Cours_statut[[#This Row],[CodeCours]],Tableau1[[Code de Cours Complet]:[Évaluations]],5,0)</f>
        <v>#N/A</v>
      </c>
      <c r="L1052" s="2">
        <v>40134</v>
      </c>
      <c r="M1052" t="s">
        <v>961</v>
      </c>
      <c r="N1052" t="s">
        <v>344</v>
      </c>
    </row>
    <row r="1053" spans="1:16" x14ac:dyDescent="0.25">
      <c r="A1053" t="s">
        <v>2949</v>
      </c>
      <c r="B1053" t="s">
        <v>2950</v>
      </c>
      <c r="C1053">
        <v>65</v>
      </c>
      <c r="D1053">
        <v>1</v>
      </c>
      <c r="E1053" t="str">
        <f>_xlfn.CONCAT(Cours_statut[[#This Row],[Code MEQ]],"-",Cours_statut[[#This Row],[Code d''option]],"-0",Cours_statut[[#This Row],[Version du cours]])</f>
        <v>602-102-MQ-65-01</v>
      </c>
      <c r="F1053">
        <v>4</v>
      </c>
      <c r="G1053">
        <v>2</v>
      </c>
      <c r="H1053" s="2">
        <v>44224</v>
      </c>
      <c r="I1053" t="s">
        <v>974</v>
      </c>
      <c r="J1053">
        <v>2</v>
      </c>
      <c r="K1053" t="str">
        <f>VLOOKUP(Cours_statut[[#This Row],[CodeCours]],Tableau1[[Code de Cours Complet]:[Évaluations]],5,0)</f>
        <v>Autre modèle : Écrit + Oral</v>
      </c>
      <c r="L1053" s="2"/>
      <c r="M1053" t="s">
        <v>344</v>
      </c>
      <c r="N1053" t="s">
        <v>344</v>
      </c>
    </row>
    <row r="1054" spans="1:16" hidden="1" x14ac:dyDescent="0.25">
      <c r="A1054" t="s">
        <v>2889</v>
      </c>
      <c r="B1054" t="s">
        <v>2891</v>
      </c>
      <c r="C1054">
        <v>10</v>
      </c>
      <c r="D1054">
        <v>1</v>
      </c>
      <c r="E1054" t="str">
        <f>_xlfn.CONCAT(Cours_statut[[#This Row],[Code MEQ]],"-",Cours_statut[[#This Row],[Code d''option]],"-0",Cours_statut[[#This Row],[Version du cours]])</f>
        <v>601-935-85-10-01</v>
      </c>
      <c r="F1054">
        <v>4</v>
      </c>
      <c r="G1054">
        <v>1</v>
      </c>
      <c r="H1054" s="2">
        <v>37088</v>
      </c>
      <c r="I1054" t="s">
        <v>960</v>
      </c>
      <c r="J1054">
        <v>3</v>
      </c>
      <c r="K1054" t="e">
        <f>VLOOKUP(Cours_statut[[#This Row],[CodeCours]],Tableau1[[Code de Cours Complet]:[Évaluations]],5,0)</f>
        <v>#N/A</v>
      </c>
      <c r="L1054" s="2">
        <v>40134</v>
      </c>
      <c r="M1054" t="s">
        <v>961</v>
      </c>
      <c r="N1054" t="s">
        <v>344</v>
      </c>
    </row>
    <row r="1055" spans="1:16" hidden="1" x14ac:dyDescent="0.25">
      <c r="A1055" t="s">
        <v>2975</v>
      </c>
      <c r="B1055" t="s">
        <v>2977</v>
      </c>
      <c r="C1055">
        <v>10</v>
      </c>
      <c r="D1055">
        <v>1</v>
      </c>
      <c r="E1055" t="str">
        <f>_xlfn.CONCAT(Cours_statut[[#This Row],[Code MEQ]],"-",Cours_statut[[#This Row],[Code d''option]],"-0",Cours_statut[[#This Row],[Version du cours]])</f>
        <v>604-001-03-10-01</v>
      </c>
      <c r="F1055">
        <v>3</v>
      </c>
      <c r="G1055">
        <v>1</v>
      </c>
      <c r="H1055" s="2">
        <v>37083</v>
      </c>
      <c r="I1055" t="s">
        <v>960</v>
      </c>
      <c r="J1055">
        <v>3</v>
      </c>
      <c r="K1055" t="e">
        <f>VLOOKUP(Cours_statut[[#This Row],[CodeCours]],Tableau1[[Code de Cours Complet]:[Évaluations]],5,0)</f>
        <v>#N/A</v>
      </c>
      <c r="L1055" s="2">
        <v>40134</v>
      </c>
      <c r="M1055" t="s">
        <v>961</v>
      </c>
      <c r="N1055" t="s">
        <v>344</v>
      </c>
    </row>
    <row r="1056" spans="1:16" hidden="1" x14ac:dyDescent="0.25">
      <c r="A1056" t="s">
        <v>2997</v>
      </c>
      <c r="B1056" t="s">
        <v>2999</v>
      </c>
      <c r="C1056">
        <v>1</v>
      </c>
      <c r="D1056">
        <v>0</v>
      </c>
      <c r="E1056" t="str">
        <f>_xlfn.CONCAT(Cours_statut[[#This Row],[Code MEQ]],"-",Cours_statut[[#This Row],[Code d''option]],"-0",Cours_statut[[#This Row],[Version du cours]])</f>
        <v>604-101-03-1-00</v>
      </c>
      <c r="F1056">
        <v>5</v>
      </c>
      <c r="G1056">
        <v>1</v>
      </c>
      <c r="H1056" s="2">
        <v>36510</v>
      </c>
      <c r="I1056" t="s">
        <v>960</v>
      </c>
      <c r="J1056">
        <v>3</v>
      </c>
      <c r="K1056" t="e">
        <f>VLOOKUP(Cours_statut[[#This Row],[CodeCours]],Tableau1[[Code de Cours Complet]:[Évaluations]],5,0)</f>
        <v>#N/A</v>
      </c>
      <c r="L1056" s="2">
        <v>40134</v>
      </c>
      <c r="M1056" t="s">
        <v>961</v>
      </c>
      <c r="N1056" t="s">
        <v>344</v>
      </c>
    </row>
    <row r="1057" spans="1:14" hidden="1" x14ac:dyDescent="0.25">
      <c r="A1057" t="s">
        <v>3160</v>
      </c>
      <c r="B1057" t="s">
        <v>3163</v>
      </c>
      <c r="C1057">
        <v>11</v>
      </c>
      <c r="D1057">
        <v>1</v>
      </c>
      <c r="E1057" t="str">
        <f>_xlfn.CONCAT(Cours_statut[[#This Row],[Code MEQ]],"-",Cours_statut[[#This Row],[Code d''option]],"-0",Cours_statut[[#This Row],[Version du cours]])</f>
        <v>608-201-81-11-01</v>
      </c>
      <c r="F1057">
        <v>5</v>
      </c>
      <c r="G1057">
        <v>1</v>
      </c>
      <c r="H1057" s="2">
        <v>37102</v>
      </c>
      <c r="I1057" t="s">
        <v>960</v>
      </c>
      <c r="J1057">
        <v>3</v>
      </c>
      <c r="K1057" t="e">
        <f>VLOOKUP(Cours_statut[[#This Row],[CodeCours]],Tableau1[[Code de Cours Complet]:[Évaluations]],5,0)</f>
        <v>#N/A</v>
      </c>
      <c r="L1057" s="2">
        <v>40134</v>
      </c>
      <c r="M1057" t="s">
        <v>961</v>
      </c>
      <c r="N1057" t="s">
        <v>344</v>
      </c>
    </row>
    <row r="1058" spans="1:14" hidden="1" x14ac:dyDescent="0.25">
      <c r="A1058" t="s">
        <v>3160</v>
      </c>
      <c r="B1058" t="s">
        <v>3165</v>
      </c>
      <c r="C1058">
        <v>20</v>
      </c>
      <c r="D1058">
        <v>1</v>
      </c>
      <c r="E1058" t="str">
        <f>_xlfn.CONCAT(Cours_statut[[#This Row],[Code MEQ]],"-",Cours_statut[[#This Row],[Code d''option]],"-0",Cours_statut[[#This Row],[Version du cours]])</f>
        <v>608-201-81-20-01</v>
      </c>
      <c r="F1058">
        <v>5</v>
      </c>
      <c r="G1058">
        <v>1</v>
      </c>
      <c r="H1058" s="2">
        <v>37098</v>
      </c>
      <c r="I1058" t="s">
        <v>960</v>
      </c>
      <c r="J1058">
        <v>3</v>
      </c>
      <c r="K1058" t="e">
        <f>VLOOKUP(Cours_statut[[#This Row],[CodeCours]],Tableau1[[Code de Cours Complet]:[Évaluations]],5,0)</f>
        <v>#N/A</v>
      </c>
      <c r="L1058" s="2">
        <v>40134</v>
      </c>
      <c r="M1058" t="s">
        <v>961</v>
      </c>
      <c r="N1058" t="s">
        <v>344</v>
      </c>
    </row>
    <row r="1059" spans="1:14" hidden="1" x14ac:dyDescent="0.25">
      <c r="A1059" t="s">
        <v>3183</v>
      </c>
      <c r="B1059" t="s">
        <v>3185</v>
      </c>
      <c r="C1059">
        <v>10</v>
      </c>
      <c r="D1059">
        <v>1</v>
      </c>
      <c r="E1059" t="str">
        <f>_xlfn.CONCAT(Cours_statut[[#This Row],[Code MEQ]],"-",Cours_statut[[#This Row],[Code d''option]],"-0",Cours_statut[[#This Row],[Version du cours]])</f>
        <v>608-FPG-03-10-01</v>
      </c>
      <c r="F1059">
        <v>5</v>
      </c>
      <c r="G1059">
        <v>1</v>
      </c>
      <c r="H1059" s="2">
        <v>37077</v>
      </c>
      <c r="I1059" t="s">
        <v>960</v>
      </c>
      <c r="J1059">
        <v>3</v>
      </c>
      <c r="K1059" t="e">
        <f>VLOOKUP(Cours_statut[[#This Row],[CodeCours]],Tableau1[[Code de Cours Complet]:[Évaluations]],5,0)</f>
        <v>#N/A</v>
      </c>
      <c r="L1059" s="2">
        <v>40134</v>
      </c>
      <c r="M1059" t="s">
        <v>961</v>
      </c>
      <c r="N1059" t="s">
        <v>344</v>
      </c>
    </row>
    <row r="1060" spans="1:14" hidden="1" x14ac:dyDescent="0.25">
      <c r="A1060" t="s">
        <v>3579</v>
      </c>
      <c r="B1060" t="s">
        <v>3580</v>
      </c>
      <c r="C1060">
        <v>0</v>
      </c>
      <c r="D1060">
        <v>0</v>
      </c>
      <c r="E1060" t="str">
        <f>_xlfn.CONCAT(Cours_statut[[#This Row],[Code MEQ]],"-",Cours_statut[[#This Row],[Code d''option]],"-0",Cours_statut[[#This Row],[Version du cours]])</f>
        <v>842-WIN-03-0-00</v>
      </c>
      <c r="F1060">
        <v>1</v>
      </c>
      <c r="G1060">
        <v>1</v>
      </c>
      <c r="H1060" s="2">
        <v>36508</v>
      </c>
      <c r="I1060" t="s">
        <v>960</v>
      </c>
      <c r="J1060">
        <v>3</v>
      </c>
      <c r="K1060" t="e">
        <f>VLOOKUP(Cours_statut[[#This Row],[CodeCours]],Tableau1[[Code de Cours Complet]:[Évaluations]],5,0)</f>
        <v>#N/A</v>
      </c>
      <c r="L1060" s="2">
        <v>40134</v>
      </c>
      <c r="M1060" t="s">
        <v>961</v>
      </c>
      <c r="N1060" t="s">
        <v>344</v>
      </c>
    </row>
    <row r="1061" spans="1:14" hidden="1" x14ac:dyDescent="0.25">
      <c r="A1061" t="s">
        <v>3582</v>
      </c>
      <c r="B1061" t="s">
        <v>3583</v>
      </c>
      <c r="C1061">
        <v>0</v>
      </c>
      <c r="D1061">
        <v>0</v>
      </c>
      <c r="E1061" t="str">
        <f>_xlfn.CONCAT(Cours_statut[[#This Row],[Code MEQ]],"-",Cours_statut[[#This Row],[Code d''option]],"-0",Cours_statut[[#This Row],[Version du cours]])</f>
        <v>842-WOR-01-0-00</v>
      </c>
      <c r="F1061">
        <v>1</v>
      </c>
      <c r="G1061">
        <v>1</v>
      </c>
      <c r="H1061" s="2">
        <v>36047</v>
      </c>
      <c r="I1061" t="s">
        <v>960</v>
      </c>
      <c r="J1061">
        <v>3</v>
      </c>
      <c r="K1061" t="e">
        <f>VLOOKUP(Cours_statut[[#This Row],[CodeCours]],Tableau1[[Code de Cours Complet]:[Évaluations]],5,0)</f>
        <v>#N/A</v>
      </c>
      <c r="L1061" s="2">
        <v>40134</v>
      </c>
      <c r="M1061" t="s">
        <v>961</v>
      </c>
      <c r="N1061" t="s">
        <v>344</v>
      </c>
    </row>
    <row r="1062" spans="1:14" hidden="1" x14ac:dyDescent="0.25">
      <c r="A1062" t="s">
        <v>3586</v>
      </c>
      <c r="B1062" t="s">
        <v>3587</v>
      </c>
      <c r="C1062">
        <v>0</v>
      </c>
      <c r="D1062">
        <v>0</v>
      </c>
      <c r="E1062" t="str">
        <f>_xlfn.CONCAT(Cours_statut[[#This Row],[Code MEQ]],"-",Cours_statut[[#This Row],[Code d''option]],"-0",Cours_statut[[#This Row],[Version du cours]])</f>
        <v>842-WOR-02-0-00</v>
      </c>
      <c r="F1062">
        <v>1</v>
      </c>
      <c r="G1062">
        <v>1</v>
      </c>
      <c r="H1062" s="2">
        <v>36508</v>
      </c>
      <c r="I1062" t="s">
        <v>960</v>
      </c>
      <c r="J1062">
        <v>3</v>
      </c>
      <c r="K1062" t="e">
        <f>VLOOKUP(Cours_statut[[#This Row],[CodeCours]],Tableau1[[Code de Cours Complet]:[Évaluations]],5,0)</f>
        <v>#N/A</v>
      </c>
      <c r="L1062" s="2">
        <v>40134</v>
      </c>
      <c r="M1062" t="s">
        <v>961</v>
      </c>
      <c r="N1062" t="s">
        <v>344</v>
      </c>
    </row>
    <row r="1063" spans="1:14" hidden="1" x14ac:dyDescent="0.25">
      <c r="A1063" t="s">
        <v>3788</v>
      </c>
      <c r="B1063" t="s">
        <v>3790</v>
      </c>
      <c r="C1063">
        <v>10</v>
      </c>
      <c r="D1063">
        <v>1</v>
      </c>
      <c r="E1063" t="str">
        <f>_xlfn.CONCAT(Cours_statut[[#This Row],[Code MEQ]],"-",Cours_statut[[#This Row],[Code d''option]],"-0",Cours_statut[[#This Row],[Version du cours]])</f>
        <v>990-415-11-10-01</v>
      </c>
      <c r="F1063">
        <v>0</v>
      </c>
      <c r="G1063">
        <v>1</v>
      </c>
      <c r="H1063" s="2">
        <v>37085</v>
      </c>
      <c r="I1063" t="s">
        <v>960</v>
      </c>
      <c r="J1063">
        <v>3</v>
      </c>
      <c r="K1063" t="e">
        <f>VLOOKUP(Cours_statut[[#This Row],[CodeCours]],Tableau1[[Code de Cours Complet]:[Évaluations]],5,0)</f>
        <v>#N/A</v>
      </c>
      <c r="L1063" s="2">
        <v>40134</v>
      </c>
      <c r="M1063" t="s">
        <v>961</v>
      </c>
      <c r="N1063" t="s">
        <v>344</v>
      </c>
    </row>
    <row r="1064" spans="1:14" hidden="1" x14ac:dyDescent="0.25">
      <c r="A1064" t="s">
        <v>3791</v>
      </c>
      <c r="B1064" t="s">
        <v>3793</v>
      </c>
      <c r="C1064">
        <v>10</v>
      </c>
      <c r="D1064">
        <v>1</v>
      </c>
      <c r="E1064" t="str">
        <f>_xlfn.CONCAT(Cours_statut[[#This Row],[Code MEQ]],"-",Cours_statut[[#This Row],[Code d''option]],"-0",Cours_statut[[#This Row],[Version du cours]])</f>
        <v>990-415-13-10-01</v>
      </c>
      <c r="F1064">
        <v>0</v>
      </c>
      <c r="G1064">
        <v>1</v>
      </c>
      <c r="H1064" s="2">
        <v>37081</v>
      </c>
      <c r="I1064" t="s">
        <v>960</v>
      </c>
      <c r="J1064">
        <v>3</v>
      </c>
      <c r="K1064" t="e">
        <f>VLOOKUP(Cours_statut[[#This Row],[CodeCours]],Tableau1[[Code de Cours Complet]:[Évaluations]],5,0)</f>
        <v>#N/A</v>
      </c>
      <c r="L1064" s="2">
        <v>40134</v>
      </c>
      <c r="M1064" t="s">
        <v>961</v>
      </c>
      <c r="N1064" t="s">
        <v>344</v>
      </c>
    </row>
    <row r="1065" spans="1:14" hidden="1" x14ac:dyDescent="0.25">
      <c r="A1065" t="s">
        <v>1457</v>
      </c>
      <c r="B1065" t="s">
        <v>1467</v>
      </c>
      <c r="C1065">
        <v>30</v>
      </c>
      <c r="D1065">
        <v>1</v>
      </c>
      <c r="E1065" t="str">
        <f>_xlfn.CONCAT(Cours_statut[[#This Row],[Code MEQ]],"-",Cours_statut[[#This Row],[Code d''option]],"-0",Cours_statut[[#This Row],[Version du cours]])</f>
        <v>300-300-91-30-01</v>
      </c>
      <c r="F1065">
        <v>5</v>
      </c>
      <c r="G1065">
        <v>1</v>
      </c>
      <c r="H1065" s="2">
        <v>37071</v>
      </c>
      <c r="I1065" t="s">
        <v>960</v>
      </c>
      <c r="J1065">
        <v>3</v>
      </c>
      <c r="K1065" t="e">
        <f>VLOOKUP(Cours_statut[[#This Row],[CodeCours]],Tableau1[[Code de Cours Complet]:[Évaluations]],5,0)</f>
        <v>#N/A</v>
      </c>
      <c r="L1065" s="2">
        <v>40133</v>
      </c>
      <c r="M1065" t="s">
        <v>961</v>
      </c>
      <c r="N1065" t="s">
        <v>344</v>
      </c>
    </row>
    <row r="1066" spans="1:14" hidden="1" x14ac:dyDescent="0.25">
      <c r="A1066" t="s">
        <v>1457</v>
      </c>
      <c r="B1066" t="s">
        <v>1468</v>
      </c>
      <c r="C1066">
        <v>60</v>
      </c>
      <c r="D1066">
        <v>1</v>
      </c>
      <c r="E1066" t="str">
        <f>_xlfn.CONCAT(Cours_statut[[#This Row],[Code MEQ]],"-",Cours_statut[[#This Row],[Code d''option]],"-0",Cours_statut[[#This Row],[Version du cours]])</f>
        <v>300-300-91-60-01</v>
      </c>
      <c r="F1066">
        <v>5</v>
      </c>
      <c r="G1066">
        <v>1</v>
      </c>
      <c r="H1066" s="2">
        <v>38770</v>
      </c>
      <c r="I1066" t="s">
        <v>960</v>
      </c>
      <c r="J1066">
        <v>3</v>
      </c>
      <c r="K1066" t="e">
        <f>VLOOKUP(Cours_statut[[#This Row],[CodeCours]],Tableau1[[Code de Cours Complet]:[Évaluations]],5,0)</f>
        <v>#N/A</v>
      </c>
      <c r="L1066" s="2">
        <v>40133</v>
      </c>
      <c r="M1066" t="s">
        <v>961</v>
      </c>
      <c r="N1066" t="s">
        <v>344</v>
      </c>
    </row>
    <row r="1067" spans="1:14" hidden="1" x14ac:dyDescent="0.25">
      <c r="A1067" t="s">
        <v>1469</v>
      </c>
      <c r="B1067" t="s">
        <v>1470</v>
      </c>
      <c r="C1067">
        <v>10</v>
      </c>
      <c r="D1067">
        <v>1</v>
      </c>
      <c r="E1067" t="str">
        <f>_xlfn.CONCAT(Cours_statut[[#This Row],[Code MEQ]],"-",Cours_statut[[#This Row],[Code d''option]],"-0",Cours_statut[[#This Row],[Version du cours]])</f>
        <v>300-300-RE-10-01</v>
      </c>
      <c r="F1067">
        <v>5</v>
      </c>
      <c r="G1067">
        <v>1</v>
      </c>
      <c r="H1067" s="2">
        <v>38775</v>
      </c>
      <c r="I1067" t="s">
        <v>960</v>
      </c>
      <c r="J1067">
        <v>3</v>
      </c>
      <c r="K1067" t="e">
        <f>VLOOKUP(Cours_statut[[#This Row],[CodeCours]],Tableau1[[Code de Cours Complet]:[Évaluations]],5,0)</f>
        <v>#N/A</v>
      </c>
      <c r="L1067" s="2">
        <v>40133</v>
      </c>
      <c r="M1067" t="s">
        <v>961</v>
      </c>
      <c r="N1067" t="s">
        <v>344</v>
      </c>
    </row>
    <row r="1068" spans="1:14" hidden="1" x14ac:dyDescent="0.25">
      <c r="A1068" t="s">
        <v>1469</v>
      </c>
      <c r="B1068" t="s">
        <v>1471</v>
      </c>
      <c r="C1068">
        <v>60</v>
      </c>
      <c r="D1068">
        <v>1</v>
      </c>
      <c r="E1068" t="str">
        <f>_xlfn.CONCAT(Cours_statut[[#This Row],[Code MEQ]],"-",Cours_statut[[#This Row],[Code d''option]],"-0",Cours_statut[[#This Row],[Version du cours]])</f>
        <v>300-300-RE-60-01</v>
      </c>
      <c r="F1068">
        <v>5</v>
      </c>
      <c r="G1068">
        <v>1</v>
      </c>
      <c r="H1068" s="2">
        <v>38770</v>
      </c>
      <c r="I1068" t="s">
        <v>960</v>
      </c>
      <c r="J1068">
        <v>3</v>
      </c>
      <c r="K1068" t="e">
        <f>VLOOKUP(Cours_statut[[#This Row],[CodeCours]],Tableau1[[Code de Cours Complet]:[Évaluations]],5,0)</f>
        <v>#N/A</v>
      </c>
      <c r="L1068" s="2">
        <v>40133</v>
      </c>
      <c r="M1068" t="s">
        <v>961</v>
      </c>
      <c r="N1068" t="s">
        <v>344</v>
      </c>
    </row>
    <row r="1069" spans="1:14" hidden="1" x14ac:dyDescent="0.25">
      <c r="A1069" t="s">
        <v>1479</v>
      </c>
      <c r="B1069" t="s">
        <v>1485</v>
      </c>
      <c r="C1069">
        <v>10</v>
      </c>
      <c r="D1069">
        <v>4</v>
      </c>
      <c r="E1069" t="str">
        <f>_xlfn.CONCAT(Cours_statut[[#This Row],[Code MEQ]],"-",Cours_statut[[#This Row],[Code d''option]],"-0",Cours_statut[[#This Row],[Version du cours]])</f>
        <v>300-301-94-10-04</v>
      </c>
      <c r="F1069">
        <v>4</v>
      </c>
      <c r="G1069">
        <v>1</v>
      </c>
      <c r="H1069" s="2">
        <v>38296</v>
      </c>
      <c r="I1069" t="s">
        <v>960</v>
      </c>
      <c r="J1069">
        <v>3</v>
      </c>
      <c r="K1069" t="e">
        <f>VLOOKUP(Cours_statut[[#This Row],[CodeCours]],Tableau1[[Code de Cours Complet]:[Évaluations]],5,0)</f>
        <v>#N/A</v>
      </c>
      <c r="L1069" s="2">
        <v>40133</v>
      </c>
      <c r="M1069" t="s">
        <v>961</v>
      </c>
      <c r="N1069" t="s">
        <v>344</v>
      </c>
    </row>
    <row r="1070" spans="1:14" hidden="1" x14ac:dyDescent="0.25">
      <c r="A1070" t="s">
        <v>1548</v>
      </c>
      <c r="B1070" t="s">
        <v>1550</v>
      </c>
      <c r="C1070">
        <v>10</v>
      </c>
      <c r="D1070">
        <v>1</v>
      </c>
      <c r="E1070" t="str">
        <f>_xlfn.CONCAT(Cours_statut[[#This Row],[Code MEQ]],"-",Cours_statut[[#This Row],[Code d''option]],"-0",Cours_statut[[#This Row],[Version du cours]])</f>
        <v>320-311-91-10-01</v>
      </c>
      <c r="F1070">
        <v>5</v>
      </c>
      <c r="G1070">
        <v>1</v>
      </c>
      <c r="H1070" s="2">
        <v>37078</v>
      </c>
      <c r="I1070" t="s">
        <v>960</v>
      </c>
      <c r="J1070">
        <v>3</v>
      </c>
      <c r="K1070" t="e">
        <f>VLOOKUP(Cours_statut[[#This Row],[CodeCours]],Tableau1[[Code de Cours Complet]:[Évaluations]],5,0)</f>
        <v>#N/A</v>
      </c>
      <c r="L1070" s="2">
        <v>40133</v>
      </c>
      <c r="M1070" t="s">
        <v>961</v>
      </c>
      <c r="N1070" t="s">
        <v>344</v>
      </c>
    </row>
    <row r="1071" spans="1:14" hidden="1" x14ac:dyDescent="0.25">
      <c r="A1071" t="s">
        <v>1562</v>
      </c>
      <c r="B1071" t="s">
        <v>1566</v>
      </c>
      <c r="C1071">
        <v>2</v>
      </c>
      <c r="D1071">
        <v>0</v>
      </c>
      <c r="E1071" t="str">
        <f>_xlfn.CONCAT(Cours_statut[[#This Row],[Code MEQ]],"-",Cours_statut[[#This Row],[Code d''option]],"-0",Cours_statut[[#This Row],[Version du cours]])</f>
        <v>322-523-85-2-00</v>
      </c>
      <c r="F1071">
        <v>4</v>
      </c>
      <c r="G1071">
        <v>1</v>
      </c>
      <c r="H1071" s="2">
        <v>33932</v>
      </c>
      <c r="I1071" t="s">
        <v>960</v>
      </c>
      <c r="J1071">
        <v>3</v>
      </c>
      <c r="K1071" t="e">
        <f>VLOOKUP(Cours_statut[[#This Row],[CodeCours]],Tableau1[[Code de Cours Complet]:[Évaluations]],5,0)</f>
        <v>#N/A</v>
      </c>
      <c r="L1071" s="2">
        <v>40133</v>
      </c>
      <c r="M1071" t="s">
        <v>961</v>
      </c>
      <c r="N1071" t="s">
        <v>344</v>
      </c>
    </row>
    <row r="1072" spans="1:14" hidden="1" x14ac:dyDescent="0.25">
      <c r="A1072" t="s">
        <v>1660</v>
      </c>
      <c r="B1072" t="s">
        <v>1662</v>
      </c>
      <c r="C1072">
        <v>0</v>
      </c>
      <c r="D1072">
        <v>2</v>
      </c>
      <c r="E1072" t="str">
        <f>_xlfn.CONCAT(Cours_statut[[#This Row],[Code MEQ]],"-",Cours_statut[[#This Row],[Code d''option]],"-0",Cours_statut[[#This Row],[Version du cours]])</f>
        <v>340-101-84-0-02</v>
      </c>
      <c r="F1072">
        <v>5</v>
      </c>
      <c r="G1072">
        <v>1</v>
      </c>
      <c r="H1072" s="2">
        <v>33914</v>
      </c>
      <c r="I1072" t="s">
        <v>960</v>
      </c>
      <c r="J1072">
        <v>3</v>
      </c>
      <c r="K1072" t="e">
        <f>VLOOKUP(Cours_statut[[#This Row],[CodeCours]],Tableau1[[Code de Cours Complet]:[Évaluations]],5,0)</f>
        <v>#N/A</v>
      </c>
      <c r="L1072" s="2">
        <v>40133</v>
      </c>
      <c r="M1072" t="s">
        <v>961</v>
      </c>
      <c r="N1072" t="s">
        <v>344</v>
      </c>
    </row>
    <row r="1073" spans="1:14" hidden="1" x14ac:dyDescent="0.25">
      <c r="A1073" t="s">
        <v>3200</v>
      </c>
      <c r="B1073" t="s">
        <v>3202</v>
      </c>
      <c r="C1073">
        <v>0</v>
      </c>
      <c r="D1073">
        <v>2</v>
      </c>
      <c r="E1073" t="str">
        <f>_xlfn.CONCAT(Cours_statut[[#This Row],[Code MEQ]],"-",Cours_statut[[#This Row],[Code d''option]],"-0",Cours_statut[[#This Row],[Version du cours]])</f>
        <v>815-PAF-01-0-02</v>
      </c>
      <c r="F1073">
        <v>1</v>
      </c>
      <c r="G1073">
        <v>1</v>
      </c>
      <c r="H1073" s="2">
        <v>37014</v>
      </c>
      <c r="I1073" t="s">
        <v>960</v>
      </c>
      <c r="J1073">
        <v>3</v>
      </c>
      <c r="K1073" t="e">
        <f>VLOOKUP(Cours_statut[[#This Row],[CodeCours]],Tableau1[[Code de Cours Complet]:[Évaluations]],5,0)</f>
        <v>#N/A</v>
      </c>
      <c r="L1073" s="2">
        <v>40133</v>
      </c>
      <c r="M1073" t="s">
        <v>961</v>
      </c>
      <c r="N1073" t="s">
        <v>344</v>
      </c>
    </row>
    <row r="1074" spans="1:14" hidden="1" x14ac:dyDescent="0.25">
      <c r="A1074" t="s">
        <v>3200</v>
      </c>
      <c r="B1074" t="s">
        <v>3204</v>
      </c>
      <c r="C1074">
        <v>10</v>
      </c>
      <c r="D1074">
        <v>2</v>
      </c>
      <c r="E1074" t="str">
        <f>_xlfn.CONCAT(Cours_statut[[#This Row],[Code MEQ]],"-",Cours_statut[[#This Row],[Code d''option]],"-0",Cours_statut[[#This Row],[Version du cours]])</f>
        <v>815-PAF-01-10-02</v>
      </c>
      <c r="F1074">
        <v>0</v>
      </c>
      <c r="G1074">
        <v>1</v>
      </c>
      <c r="H1074" s="2">
        <v>37100</v>
      </c>
      <c r="I1074" t="s">
        <v>960</v>
      </c>
      <c r="J1074">
        <v>3</v>
      </c>
      <c r="K1074" t="e">
        <f>VLOOKUP(Cours_statut[[#This Row],[CodeCours]],Tableau1[[Code de Cours Complet]:[Évaluations]],5,0)</f>
        <v>#N/A</v>
      </c>
      <c r="L1074" s="2">
        <v>40133</v>
      </c>
      <c r="M1074" t="s">
        <v>961</v>
      </c>
      <c r="N1074" t="s">
        <v>344</v>
      </c>
    </row>
    <row r="1075" spans="1:14" hidden="1" x14ac:dyDescent="0.25">
      <c r="A1075" t="s">
        <v>3217</v>
      </c>
      <c r="B1075" t="s">
        <v>3219</v>
      </c>
      <c r="C1075">
        <v>0</v>
      </c>
      <c r="D1075">
        <v>2</v>
      </c>
      <c r="E1075" t="str">
        <f>_xlfn.CONCAT(Cours_statut[[#This Row],[Code MEQ]],"-",Cours_statut[[#This Row],[Code d''option]],"-0",Cours_statut[[#This Row],[Version du cours]])</f>
        <v>841-000-01-0-02</v>
      </c>
      <c r="F1075">
        <v>2</v>
      </c>
      <c r="G1075">
        <v>1</v>
      </c>
      <c r="H1075" s="2">
        <v>34570</v>
      </c>
      <c r="I1075" t="s">
        <v>960</v>
      </c>
      <c r="J1075">
        <v>3</v>
      </c>
      <c r="K1075" t="e">
        <f>VLOOKUP(Cours_statut[[#This Row],[CodeCours]],Tableau1[[Code de Cours Complet]:[Évaluations]],5,0)</f>
        <v>#N/A</v>
      </c>
      <c r="L1075" s="2">
        <v>40133</v>
      </c>
      <c r="M1075" t="s">
        <v>961</v>
      </c>
      <c r="N1075" t="s">
        <v>344</v>
      </c>
    </row>
    <row r="1076" spans="1:14" hidden="1" x14ac:dyDescent="0.25">
      <c r="A1076" t="s">
        <v>3244</v>
      </c>
      <c r="B1076" t="s">
        <v>3245</v>
      </c>
      <c r="C1076">
        <v>0</v>
      </c>
      <c r="D1076">
        <v>0</v>
      </c>
      <c r="E1076" t="str">
        <f>_xlfn.CONCAT(Cours_statut[[#This Row],[Code MEQ]],"-",Cours_statut[[#This Row],[Code d''option]],"-0",Cours_statut[[#This Row],[Version du cours]])</f>
        <v>842-ACC-01-0-00</v>
      </c>
      <c r="F1076">
        <v>1</v>
      </c>
      <c r="G1076">
        <v>1</v>
      </c>
      <c r="H1076" s="2">
        <v>36524</v>
      </c>
      <c r="I1076" t="s">
        <v>960</v>
      </c>
      <c r="J1076">
        <v>3</v>
      </c>
      <c r="K1076" t="e">
        <f>VLOOKUP(Cours_statut[[#This Row],[CodeCours]],Tableau1[[Code de Cours Complet]:[Évaluations]],5,0)</f>
        <v>#N/A</v>
      </c>
      <c r="L1076" s="2">
        <v>40133</v>
      </c>
      <c r="M1076" t="s">
        <v>961</v>
      </c>
      <c r="N1076" t="s">
        <v>344</v>
      </c>
    </row>
    <row r="1077" spans="1:14" hidden="1" x14ac:dyDescent="0.25">
      <c r="A1077" t="s">
        <v>3300</v>
      </c>
      <c r="B1077" t="s">
        <v>3301</v>
      </c>
      <c r="C1077">
        <v>0</v>
      </c>
      <c r="D1077">
        <v>0</v>
      </c>
      <c r="E1077" t="str">
        <f>_xlfn.CONCAT(Cours_statut[[#This Row],[Code MEQ]],"-",Cours_statut[[#This Row],[Code d''option]],"-0",Cours_statut[[#This Row],[Version du cours]])</f>
        <v>842-EXC-01-0-00</v>
      </c>
      <c r="F1077">
        <v>1</v>
      </c>
      <c r="G1077">
        <v>1</v>
      </c>
      <c r="H1077" s="2">
        <v>36047</v>
      </c>
      <c r="I1077" t="s">
        <v>960</v>
      </c>
      <c r="J1077">
        <v>3</v>
      </c>
      <c r="K1077" t="e">
        <f>VLOOKUP(Cours_statut[[#This Row],[CodeCours]],Tableau1[[Code de Cours Complet]:[Évaluations]],5,0)</f>
        <v>#N/A</v>
      </c>
      <c r="L1077" s="2">
        <v>40133</v>
      </c>
      <c r="M1077" t="s">
        <v>961</v>
      </c>
      <c r="N1077" t="s">
        <v>344</v>
      </c>
    </row>
    <row r="1078" spans="1:14" hidden="1" x14ac:dyDescent="0.25">
      <c r="A1078" t="s">
        <v>3305</v>
      </c>
      <c r="B1078" t="s">
        <v>3306</v>
      </c>
      <c r="C1078">
        <v>0</v>
      </c>
      <c r="D1078">
        <v>0</v>
      </c>
      <c r="E1078" t="str">
        <f>_xlfn.CONCAT(Cours_statut[[#This Row],[Code MEQ]],"-",Cours_statut[[#This Row],[Code d''option]],"-0",Cours_statut[[#This Row],[Version du cours]])</f>
        <v>842-EXC-02-0-00</v>
      </c>
      <c r="F1078">
        <v>1</v>
      </c>
      <c r="G1078">
        <v>1</v>
      </c>
      <c r="H1078" s="2">
        <v>36476</v>
      </c>
      <c r="I1078" t="s">
        <v>960</v>
      </c>
      <c r="J1078">
        <v>3</v>
      </c>
      <c r="K1078" t="e">
        <f>VLOOKUP(Cours_statut[[#This Row],[CodeCours]],Tableau1[[Code de Cours Complet]:[Évaluations]],5,0)</f>
        <v>#N/A</v>
      </c>
      <c r="L1078" s="2">
        <v>40133</v>
      </c>
      <c r="M1078" t="s">
        <v>961</v>
      </c>
      <c r="N1078" t="s">
        <v>344</v>
      </c>
    </row>
    <row r="1079" spans="1:14" hidden="1" x14ac:dyDescent="0.25">
      <c r="A1079" t="s">
        <v>3366</v>
      </c>
      <c r="B1079" t="s">
        <v>3367</v>
      </c>
      <c r="C1079">
        <v>0</v>
      </c>
      <c r="D1079">
        <v>0</v>
      </c>
      <c r="E1079" t="str">
        <f>_xlfn.CONCAT(Cours_statut[[#This Row],[Code MEQ]],"-",Cours_statut[[#This Row],[Code d''option]],"-0",Cours_statut[[#This Row],[Version du cours]])</f>
        <v>842-INF-01-0-00</v>
      </c>
      <c r="F1079">
        <v>1</v>
      </c>
      <c r="G1079">
        <v>1</v>
      </c>
      <c r="H1079" s="2">
        <v>36047</v>
      </c>
      <c r="I1079" t="s">
        <v>960</v>
      </c>
      <c r="J1079">
        <v>3</v>
      </c>
      <c r="K1079" t="e">
        <f>VLOOKUP(Cours_statut[[#This Row],[CodeCours]],Tableau1[[Code de Cours Complet]:[Évaluations]],5,0)</f>
        <v>#N/A</v>
      </c>
      <c r="L1079" s="2">
        <v>40133</v>
      </c>
      <c r="M1079" t="s">
        <v>961</v>
      </c>
      <c r="N1079" t="s">
        <v>344</v>
      </c>
    </row>
    <row r="1080" spans="1:14" hidden="1" x14ac:dyDescent="0.25">
      <c r="A1080" t="s">
        <v>3573</v>
      </c>
      <c r="B1080" t="s">
        <v>3574</v>
      </c>
      <c r="C1080">
        <v>0</v>
      </c>
      <c r="D1080">
        <v>0</v>
      </c>
      <c r="E1080" t="str">
        <f>_xlfn.CONCAT(Cours_statut[[#This Row],[Code MEQ]],"-",Cours_statut[[#This Row],[Code d''option]],"-0",Cours_statut[[#This Row],[Version du cours]])</f>
        <v>842-WIN-01-0-00</v>
      </c>
      <c r="F1080">
        <v>1</v>
      </c>
      <c r="G1080">
        <v>1</v>
      </c>
      <c r="H1080" s="2">
        <v>36047</v>
      </c>
      <c r="I1080" t="s">
        <v>960</v>
      </c>
      <c r="J1080">
        <v>3</v>
      </c>
      <c r="K1080" t="e">
        <f>VLOOKUP(Cours_statut[[#This Row],[CodeCours]],Tableau1[[Code de Cours Complet]:[Évaluations]],5,0)</f>
        <v>#N/A</v>
      </c>
      <c r="L1080" s="2">
        <v>40133</v>
      </c>
      <c r="M1080" t="s">
        <v>961</v>
      </c>
      <c r="N1080" t="s">
        <v>344</v>
      </c>
    </row>
    <row r="1081" spans="1:14" x14ac:dyDescent="0.25">
      <c r="A1081" t="s">
        <v>2681</v>
      </c>
      <c r="B1081" t="s">
        <v>2688</v>
      </c>
      <c r="C1081">
        <v>60</v>
      </c>
      <c r="D1081">
        <v>5</v>
      </c>
      <c r="E1081" t="str">
        <f>_xlfn.CONCAT(Cours_statut[[#This Row],[Code MEQ]],"-",Cours_statut[[#This Row],[Code d''option]],"-0",Cours_statut[[#This Row],[Version du cours]])</f>
        <v>420-104-FD-60-05</v>
      </c>
      <c r="F1081">
        <v>4</v>
      </c>
      <c r="G1081">
        <v>2</v>
      </c>
      <c r="H1081" s="2">
        <v>44215</v>
      </c>
      <c r="I1081" t="s">
        <v>974</v>
      </c>
      <c r="J1081">
        <v>2</v>
      </c>
      <c r="K1081" t="str">
        <f>VLOOKUP(Cours_statut[[#This Row],[CodeCours]],Tableau1[[Code de Cours Complet]:[Évaluations]],5,0)</f>
        <v>Autre modèle : Écrit + Entrevue téléphonique à 1%</v>
      </c>
      <c r="L1081" s="2"/>
      <c r="M1081" t="s">
        <v>344</v>
      </c>
      <c r="N1081" t="s">
        <v>344</v>
      </c>
    </row>
    <row r="1082" spans="1:14" hidden="1" x14ac:dyDescent="0.25">
      <c r="A1082" t="s">
        <v>3576</v>
      </c>
      <c r="B1082" t="s">
        <v>3577</v>
      </c>
      <c r="C1082">
        <v>0</v>
      </c>
      <c r="D1082">
        <v>0</v>
      </c>
      <c r="E1082" t="str">
        <f>_xlfn.CONCAT(Cours_statut[[#This Row],[Code MEQ]],"-",Cours_statut[[#This Row],[Code d''option]],"-0",Cours_statut[[#This Row],[Version du cours]])</f>
        <v>842-WIN-02-0-00</v>
      </c>
      <c r="F1082">
        <v>1</v>
      </c>
      <c r="G1082">
        <v>1</v>
      </c>
      <c r="H1082" s="2">
        <v>36508</v>
      </c>
      <c r="I1082" t="s">
        <v>960</v>
      </c>
      <c r="J1082">
        <v>3</v>
      </c>
      <c r="K1082" t="e">
        <f>VLOOKUP(Cours_statut[[#This Row],[CodeCours]],Tableau1[[Code de Cours Complet]:[Évaluations]],5,0)</f>
        <v>#N/A</v>
      </c>
      <c r="L1082" s="2">
        <v>40133</v>
      </c>
      <c r="M1082" t="s">
        <v>961</v>
      </c>
      <c r="N1082" t="s">
        <v>344</v>
      </c>
    </row>
    <row r="1083" spans="1:14" hidden="1" x14ac:dyDescent="0.25">
      <c r="A1083" t="s">
        <v>1054</v>
      </c>
      <c r="B1083" t="s">
        <v>1061</v>
      </c>
      <c r="C1083">
        <v>11</v>
      </c>
      <c r="D1083">
        <v>1</v>
      </c>
      <c r="E1083" t="str">
        <f>_xlfn.CONCAT(Cours_statut[[#This Row],[Code MEQ]],"-",Cours_statut[[#This Row],[Code d''option]],"-0",Cours_statut[[#This Row],[Version du cours]])</f>
        <v>109-105-02-11-01</v>
      </c>
      <c r="F1083">
        <v>3</v>
      </c>
      <c r="G1083">
        <v>1</v>
      </c>
      <c r="H1083" s="2">
        <v>37824</v>
      </c>
      <c r="I1083" t="s">
        <v>960</v>
      </c>
      <c r="J1083">
        <v>3</v>
      </c>
      <c r="K1083" t="e">
        <f>VLOOKUP(Cours_statut[[#This Row],[CodeCours]],Tableau1[[Code de Cours Complet]:[Évaluations]],5,0)</f>
        <v>#N/A</v>
      </c>
      <c r="L1083" s="2">
        <v>40130</v>
      </c>
      <c r="M1083" t="s">
        <v>961</v>
      </c>
      <c r="N1083" t="s">
        <v>344</v>
      </c>
    </row>
    <row r="1084" spans="1:14" hidden="1" x14ac:dyDescent="0.25">
      <c r="A1084" t="s">
        <v>1439</v>
      </c>
      <c r="B1084" t="s">
        <v>1441</v>
      </c>
      <c r="C1084">
        <v>10</v>
      </c>
      <c r="D1084">
        <v>1</v>
      </c>
      <c r="E1084" t="str">
        <f>_xlfn.CONCAT(Cours_statut[[#This Row],[Code MEQ]],"-",Cours_statut[[#This Row],[Code d''option]],"-0",Cours_statut[[#This Row],[Version du cours]])</f>
        <v>204-FPF-03-10-01</v>
      </c>
      <c r="F1084">
        <v>5</v>
      </c>
      <c r="G1084">
        <v>1</v>
      </c>
      <c r="H1084" s="2">
        <v>37107</v>
      </c>
      <c r="I1084" t="s">
        <v>960</v>
      </c>
      <c r="J1084">
        <v>3</v>
      </c>
      <c r="K1084" t="e">
        <f>VLOOKUP(Cours_statut[[#This Row],[CodeCours]],Tableau1[[Code de Cours Complet]:[Évaluations]],5,0)</f>
        <v>#N/A</v>
      </c>
      <c r="L1084" s="2">
        <v>40130</v>
      </c>
      <c r="M1084" t="s">
        <v>961</v>
      </c>
      <c r="N1084" t="s">
        <v>344</v>
      </c>
    </row>
    <row r="1085" spans="1:14" hidden="1" x14ac:dyDescent="0.25">
      <c r="A1085" t="s">
        <v>1457</v>
      </c>
      <c r="B1085" t="s">
        <v>1461</v>
      </c>
      <c r="C1085">
        <v>10</v>
      </c>
      <c r="D1085">
        <v>2</v>
      </c>
      <c r="E1085" t="str">
        <f>_xlfn.CONCAT(Cours_statut[[#This Row],[Code MEQ]],"-",Cours_statut[[#This Row],[Code d''option]],"-0",Cours_statut[[#This Row],[Version du cours]])</f>
        <v>300-300-91-10-02</v>
      </c>
      <c r="F1085">
        <v>5</v>
      </c>
      <c r="G1085">
        <v>1</v>
      </c>
      <c r="H1085" s="2">
        <v>37071</v>
      </c>
      <c r="I1085" t="s">
        <v>960</v>
      </c>
      <c r="J1085">
        <v>3</v>
      </c>
      <c r="K1085" t="e">
        <f>VLOOKUP(Cours_statut[[#This Row],[CodeCours]],Tableau1[[Code de Cours Complet]:[Évaluations]],5,0)</f>
        <v>#N/A</v>
      </c>
      <c r="L1085" s="2">
        <v>40130</v>
      </c>
      <c r="M1085" t="s">
        <v>961</v>
      </c>
      <c r="N1085" t="s">
        <v>344</v>
      </c>
    </row>
    <row r="1086" spans="1:14" x14ac:dyDescent="0.25">
      <c r="A1086" t="s">
        <v>2209</v>
      </c>
      <c r="B1086" t="s">
        <v>2211</v>
      </c>
      <c r="C1086">
        <v>65</v>
      </c>
      <c r="D1086">
        <v>1</v>
      </c>
      <c r="E1086" t="str">
        <f>_xlfn.CONCAT(Cours_statut[[#This Row],[Code MEQ]],"-",Cours_statut[[#This Row],[Code d''option]],"-0",Cours_statut[[#This Row],[Version du cours]])</f>
        <v>410-103-FD-65-01</v>
      </c>
      <c r="F1086">
        <v>3</v>
      </c>
      <c r="G1086">
        <v>2</v>
      </c>
      <c r="H1086" s="2">
        <v>44061</v>
      </c>
      <c r="I1086" t="s">
        <v>974</v>
      </c>
      <c r="J1086">
        <v>2</v>
      </c>
      <c r="K1086" t="str">
        <f>VLOOKUP(Cours_statut[[#This Row],[CodeCours]],Tableau1[[Code de Cours Complet]:[Évaluations]],5,0)</f>
        <v>Autre modèle : Écrit + Entrevue téléphonique à 1%</v>
      </c>
      <c r="L1086" s="2"/>
      <c r="M1086" t="s">
        <v>344</v>
      </c>
      <c r="N1086" t="s">
        <v>344</v>
      </c>
    </row>
    <row r="1087" spans="1:14" hidden="1" x14ac:dyDescent="0.25">
      <c r="A1087" t="s">
        <v>1841</v>
      </c>
      <c r="B1087" t="s">
        <v>1854</v>
      </c>
      <c r="C1087">
        <v>50</v>
      </c>
      <c r="D1087">
        <v>4</v>
      </c>
      <c r="E1087" t="str">
        <f>_xlfn.CONCAT(Cours_statut[[#This Row],[Code MEQ]],"-",Cours_statut[[#This Row],[Code d''option]],"-0",Cours_statut[[#This Row],[Version du cours]])</f>
        <v>350-102-91-50-04</v>
      </c>
      <c r="F1087">
        <v>4</v>
      </c>
      <c r="G1087">
        <v>1</v>
      </c>
      <c r="H1087" s="2">
        <v>38740</v>
      </c>
      <c r="I1087" t="s">
        <v>960</v>
      </c>
      <c r="J1087">
        <v>3</v>
      </c>
      <c r="K1087" t="e">
        <f>VLOOKUP(Cours_statut[[#This Row],[CodeCours]],Tableau1[[Code de Cours Complet]:[Évaluations]],5,0)</f>
        <v>#N/A</v>
      </c>
      <c r="L1087" s="2">
        <v>40130</v>
      </c>
      <c r="M1087" t="s">
        <v>961</v>
      </c>
      <c r="N1087" t="s">
        <v>344</v>
      </c>
    </row>
    <row r="1088" spans="1:14" hidden="1" x14ac:dyDescent="0.25">
      <c r="A1088" t="s">
        <v>2705</v>
      </c>
      <c r="B1088" t="s">
        <v>2712</v>
      </c>
      <c r="C1088">
        <v>80</v>
      </c>
      <c r="D1088">
        <v>3</v>
      </c>
      <c r="E1088" t="str">
        <f>_xlfn.CONCAT(Cours_statut[[#This Row],[Code MEQ]],"-",Cours_statut[[#This Row],[Code d''option]],"-0",Cours_statut[[#This Row],[Version du cours]])</f>
        <v>420-906-90-80-03</v>
      </c>
      <c r="F1088">
        <v>5</v>
      </c>
      <c r="G1088">
        <v>1</v>
      </c>
      <c r="H1088" s="2">
        <v>37992</v>
      </c>
      <c r="I1088" t="s">
        <v>960</v>
      </c>
      <c r="J1088">
        <v>3</v>
      </c>
      <c r="K1088" t="e">
        <f>VLOOKUP(Cours_statut[[#This Row],[CodeCours]],Tableau1[[Code de Cours Complet]:[Évaluations]],5,0)</f>
        <v>#N/A</v>
      </c>
      <c r="L1088" s="2">
        <v>40130</v>
      </c>
      <c r="M1088" t="s">
        <v>961</v>
      </c>
      <c r="N1088" t="s">
        <v>344</v>
      </c>
    </row>
    <row r="1089" spans="1:14" hidden="1" x14ac:dyDescent="0.25">
      <c r="A1089" t="s">
        <v>3748</v>
      </c>
      <c r="B1089" t="s">
        <v>3753</v>
      </c>
      <c r="C1089">
        <v>12</v>
      </c>
      <c r="D1089">
        <v>1</v>
      </c>
      <c r="E1089" t="str">
        <f>_xlfn.CONCAT(Cours_statut[[#This Row],[Code MEQ]],"-",Cours_statut[[#This Row],[Code d''option]],"-0",Cours_statut[[#This Row],[Version du cours]])</f>
        <v>861-EUF-FD-12-01</v>
      </c>
      <c r="F1089">
        <v>4</v>
      </c>
      <c r="G1089">
        <v>1</v>
      </c>
      <c r="H1089" s="2">
        <v>38120</v>
      </c>
      <c r="I1089" t="s">
        <v>960</v>
      </c>
      <c r="J1089">
        <v>3</v>
      </c>
      <c r="K1089" t="e">
        <f>VLOOKUP(Cours_statut[[#This Row],[CodeCours]],Tableau1[[Code de Cours Complet]:[Évaluations]],5,0)</f>
        <v>#N/A</v>
      </c>
      <c r="L1089" s="2">
        <v>40130</v>
      </c>
      <c r="M1089" t="s">
        <v>961</v>
      </c>
      <c r="N1089" t="s">
        <v>344</v>
      </c>
    </row>
    <row r="1090" spans="1:14" hidden="1" x14ac:dyDescent="0.25">
      <c r="A1090" t="s">
        <v>3748</v>
      </c>
      <c r="B1090" t="s">
        <v>3754</v>
      </c>
      <c r="C1090">
        <v>13</v>
      </c>
      <c r="D1090">
        <v>1</v>
      </c>
      <c r="E1090" t="str">
        <f>_xlfn.CONCAT(Cours_statut[[#This Row],[Code MEQ]],"-",Cours_statut[[#This Row],[Code d''option]],"-0",Cours_statut[[#This Row],[Version du cours]])</f>
        <v>861-EUF-FD-13-01</v>
      </c>
      <c r="F1090">
        <v>4</v>
      </c>
      <c r="G1090">
        <v>1</v>
      </c>
      <c r="H1090" s="2">
        <v>38166</v>
      </c>
      <c r="I1090" t="s">
        <v>960</v>
      </c>
      <c r="J1090">
        <v>3</v>
      </c>
      <c r="K1090" t="e">
        <f>VLOOKUP(Cours_statut[[#This Row],[CodeCours]],Tableau1[[Code de Cours Complet]:[Évaluations]],5,0)</f>
        <v>#N/A</v>
      </c>
      <c r="L1090" s="2">
        <v>40130</v>
      </c>
      <c r="M1090" t="s">
        <v>961</v>
      </c>
      <c r="N1090" t="s">
        <v>344</v>
      </c>
    </row>
    <row r="1091" spans="1:14" hidden="1" x14ac:dyDescent="0.25">
      <c r="A1091" t="s">
        <v>1981</v>
      </c>
      <c r="B1091" t="s">
        <v>1986</v>
      </c>
      <c r="C1091">
        <v>10</v>
      </c>
      <c r="D1091">
        <v>3</v>
      </c>
      <c r="E1091" t="str">
        <f>_xlfn.CONCAT(Cours_statut[[#This Row],[Code MEQ]],"-",Cours_statut[[#This Row],[Code d''option]],"-0",Cours_statut[[#This Row],[Version du cours]])</f>
        <v>381-900-91-10-03</v>
      </c>
      <c r="F1091">
        <v>3</v>
      </c>
      <c r="G1091">
        <v>1</v>
      </c>
      <c r="H1091" s="2">
        <v>38698</v>
      </c>
      <c r="I1091" t="s">
        <v>960</v>
      </c>
      <c r="J1091">
        <v>3</v>
      </c>
      <c r="K1091" t="e">
        <f>VLOOKUP(Cours_statut[[#This Row],[CodeCours]],Tableau1[[Code de Cours Complet]:[Évaluations]],5,0)</f>
        <v>#N/A</v>
      </c>
      <c r="L1091" s="2">
        <v>40129</v>
      </c>
      <c r="M1091" t="s">
        <v>961</v>
      </c>
      <c r="N1091" t="s">
        <v>344</v>
      </c>
    </row>
    <row r="1092" spans="1:14" hidden="1" x14ac:dyDescent="0.25">
      <c r="A1092" t="s">
        <v>2705</v>
      </c>
      <c r="B1092" t="s">
        <v>2711</v>
      </c>
      <c r="C1092">
        <v>10</v>
      </c>
      <c r="D1092">
        <v>3</v>
      </c>
      <c r="E1092" t="str">
        <f>_xlfn.CONCAT(Cours_statut[[#This Row],[Code MEQ]],"-",Cours_statut[[#This Row],[Code d''option]],"-0",Cours_statut[[#This Row],[Version du cours]])</f>
        <v>420-906-90-10-03</v>
      </c>
      <c r="F1092">
        <v>5</v>
      </c>
      <c r="G1092">
        <v>1</v>
      </c>
      <c r="H1092" s="2">
        <v>37076</v>
      </c>
      <c r="I1092" t="s">
        <v>960</v>
      </c>
      <c r="J1092">
        <v>3</v>
      </c>
      <c r="K1092" t="e">
        <f>VLOOKUP(Cours_statut[[#This Row],[CodeCours]],Tableau1[[Code de Cours Complet]:[Évaluations]],5,0)</f>
        <v>#N/A</v>
      </c>
      <c r="L1092" s="2">
        <v>40129</v>
      </c>
      <c r="M1092" t="s">
        <v>961</v>
      </c>
      <c r="N1092" t="s">
        <v>344</v>
      </c>
    </row>
    <row r="1093" spans="1:14" hidden="1" x14ac:dyDescent="0.25">
      <c r="A1093" t="s">
        <v>1942</v>
      </c>
      <c r="B1093" t="s">
        <v>1948</v>
      </c>
      <c r="C1093">
        <v>11</v>
      </c>
      <c r="D1093">
        <v>2</v>
      </c>
      <c r="E1093" t="str">
        <f>_xlfn.CONCAT(Cours_statut[[#This Row],[Code MEQ]],"-",Cours_statut[[#This Row],[Code d''option]],"-0",Cours_statut[[#This Row],[Version du cours]])</f>
        <v>360-300-RE-11-02</v>
      </c>
      <c r="F1093">
        <v>4</v>
      </c>
      <c r="G1093">
        <v>1</v>
      </c>
      <c r="H1093" s="2">
        <v>38482</v>
      </c>
      <c r="I1093" t="s">
        <v>960</v>
      </c>
      <c r="J1093">
        <v>3</v>
      </c>
      <c r="K1093" t="e">
        <f>VLOOKUP(Cours_statut[[#This Row],[CodeCours]],Tableau1[[Code de Cours Complet]:[Évaluations]],5,0)</f>
        <v>#N/A</v>
      </c>
      <c r="L1093" s="2">
        <v>40122</v>
      </c>
      <c r="M1093" t="s">
        <v>961</v>
      </c>
      <c r="N1093" t="s">
        <v>344</v>
      </c>
    </row>
    <row r="1094" spans="1:14" hidden="1" x14ac:dyDescent="0.25">
      <c r="A1094" t="s">
        <v>2768</v>
      </c>
      <c r="B1094" t="s">
        <v>2770</v>
      </c>
      <c r="C1094">
        <v>64</v>
      </c>
      <c r="D1094">
        <v>1</v>
      </c>
      <c r="E1094" t="str">
        <f>_xlfn.CONCAT(Cours_statut[[#This Row],[Code MEQ]],"-",Cours_statut[[#This Row],[Code d''option]],"-0",Cours_statut[[#This Row],[Version du cours]])</f>
        <v>601-004-50-64-01</v>
      </c>
      <c r="F1094">
        <v>5</v>
      </c>
      <c r="G1094">
        <v>1</v>
      </c>
      <c r="H1094" s="2">
        <v>39954</v>
      </c>
      <c r="I1094" t="s">
        <v>960</v>
      </c>
      <c r="J1094">
        <v>3</v>
      </c>
      <c r="K1094" t="e">
        <f>VLOOKUP(Cours_statut[[#This Row],[CodeCours]],Tableau1[[Code de Cours Complet]:[Évaluations]],5,0)</f>
        <v>#N/A</v>
      </c>
      <c r="L1094" s="2">
        <v>40092</v>
      </c>
      <c r="M1094" t="s">
        <v>961</v>
      </c>
      <c r="N1094" t="s">
        <v>344</v>
      </c>
    </row>
    <row r="1095" spans="1:14" hidden="1" x14ac:dyDescent="0.25">
      <c r="A1095" t="s">
        <v>3748</v>
      </c>
      <c r="B1095" t="s">
        <v>3751</v>
      </c>
      <c r="C1095">
        <v>11</v>
      </c>
      <c r="D1095">
        <v>1</v>
      </c>
      <c r="E1095" t="str">
        <f>_xlfn.CONCAT(Cours_statut[[#This Row],[Code MEQ]],"-",Cours_statut[[#This Row],[Code d''option]],"-0",Cours_statut[[#This Row],[Version du cours]])</f>
        <v>861-EUF-FD-11-01</v>
      </c>
      <c r="F1095">
        <v>4</v>
      </c>
      <c r="G1095">
        <v>1</v>
      </c>
      <c r="H1095" s="2">
        <v>38106</v>
      </c>
      <c r="I1095" t="s">
        <v>960</v>
      </c>
      <c r="J1095">
        <v>3</v>
      </c>
      <c r="K1095" t="e">
        <f>VLOOKUP(Cours_statut[[#This Row],[CodeCours]],Tableau1[[Code de Cours Complet]:[Évaluations]],5,0)</f>
        <v>#N/A</v>
      </c>
      <c r="L1095" s="2">
        <v>40077</v>
      </c>
      <c r="M1095" t="s">
        <v>961</v>
      </c>
      <c r="N1095" t="s">
        <v>344</v>
      </c>
    </row>
    <row r="1096" spans="1:14" hidden="1" x14ac:dyDescent="0.25">
      <c r="A1096" t="s">
        <v>1605</v>
      </c>
      <c r="B1096" t="s">
        <v>1606</v>
      </c>
      <c r="C1096">
        <v>10</v>
      </c>
      <c r="D1096">
        <v>1</v>
      </c>
      <c r="E1096" t="str">
        <f>_xlfn.CONCAT(Cours_statut[[#This Row],[Code MEQ]],"-",Cours_statut[[#This Row],[Code d''option]],"-0",Cours_statut[[#This Row],[Version du cours]])</f>
        <v>322-779-RL-10-01</v>
      </c>
      <c r="F1096">
        <v>3</v>
      </c>
      <c r="G1096">
        <v>0</v>
      </c>
      <c r="H1096" s="2">
        <v>39246</v>
      </c>
      <c r="I1096" t="s">
        <v>960</v>
      </c>
      <c r="J1096">
        <v>3</v>
      </c>
      <c r="K1096" t="e">
        <f>VLOOKUP(Cours_statut[[#This Row],[CodeCours]],Tableau1[[Code de Cours Complet]:[Évaluations]],5,0)</f>
        <v>#N/A</v>
      </c>
      <c r="L1096" s="2">
        <v>40049</v>
      </c>
      <c r="M1096" t="s">
        <v>961</v>
      </c>
      <c r="N1096" t="s">
        <v>344</v>
      </c>
    </row>
    <row r="1097" spans="1:14" x14ac:dyDescent="0.25">
      <c r="A1097" t="s">
        <v>1534</v>
      </c>
      <c r="B1097" t="s">
        <v>1539</v>
      </c>
      <c r="C1097">
        <v>65</v>
      </c>
      <c r="D1097">
        <v>1</v>
      </c>
      <c r="E1097" t="str">
        <f>_xlfn.CONCAT(Cours_statut[[#This Row],[Code MEQ]],"-",Cours_statut[[#This Row],[Code d''option]],"-0",Cours_statut[[#This Row],[Version du cours]])</f>
        <v>320-203-FD-65-01</v>
      </c>
      <c r="F1097">
        <v>4</v>
      </c>
      <c r="G1097">
        <v>2</v>
      </c>
      <c r="H1097" s="2">
        <v>44048</v>
      </c>
      <c r="I1097" t="s">
        <v>974</v>
      </c>
      <c r="J1097">
        <v>2</v>
      </c>
      <c r="K1097" t="str">
        <f>VLOOKUP(Cours_statut[[#This Row],[CodeCours]],Tableau1[[Code de Cours Complet]:[Évaluations]],5,0)</f>
        <v>Autre modèle : Écrit + Entrevue téléphonique à 1%</v>
      </c>
      <c r="L1097" s="2"/>
      <c r="M1097" t="s">
        <v>344</v>
      </c>
      <c r="N1097" t="s">
        <v>344</v>
      </c>
    </row>
    <row r="1098" spans="1:14" hidden="1" x14ac:dyDescent="0.25">
      <c r="A1098" t="s">
        <v>1605</v>
      </c>
      <c r="B1098" t="s">
        <v>1608</v>
      </c>
      <c r="C1098">
        <v>11</v>
      </c>
      <c r="D1098">
        <v>1</v>
      </c>
      <c r="E1098" t="str">
        <f>_xlfn.CONCAT(Cours_statut[[#This Row],[Code MEQ]],"-",Cours_statut[[#This Row],[Code d''option]],"-0",Cours_statut[[#This Row],[Version du cours]])</f>
        <v>322-779-RL-11-01</v>
      </c>
      <c r="F1098">
        <v>3</v>
      </c>
      <c r="G1098">
        <v>0</v>
      </c>
      <c r="H1098" s="2">
        <v>39295</v>
      </c>
      <c r="I1098" t="s">
        <v>960</v>
      </c>
      <c r="J1098">
        <v>3</v>
      </c>
      <c r="K1098" t="e">
        <f>VLOOKUP(Cours_statut[[#This Row],[CodeCours]],Tableau1[[Code de Cours Complet]:[Évaluations]],5,0)</f>
        <v>#N/A</v>
      </c>
      <c r="L1098" s="2">
        <v>40049</v>
      </c>
      <c r="M1098" t="s">
        <v>961</v>
      </c>
      <c r="N1098" t="s">
        <v>344</v>
      </c>
    </row>
    <row r="1099" spans="1:14" hidden="1" x14ac:dyDescent="0.25">
      <c r="A1099" t="s">
        <v>2831</v>
      </c>
      <c r="B1099" t="s">
        <v>2852</v>
      </c>
      <c r="C1099">
        <v>84</v>
      </c>
      <c r="D1099">
        <v>1</v>
      </c>
      <c r="E1099" t="str">
        <f>_xlfn.CONCAT(Cours_statut[[#This Row],[Code MEQ]],"-",Cours_statut[[#This Row],[Code d''option]],"-0",Cours_statut[[#This Row],[Version du cours]])</f>
        <v>601-103-04-84-01</v>
      </c>
      <c r="F1099">
        <v>4</v>
      </c>
      <c r="G1099">
        <v>1</v>
      </c>
      <c r="H1099" s="2">
        <v>39776</v>
      </c>
      <c r="I1099" t="s">
        <v>960</v>
      </c>
      <c r="J1099">
        <v>3</v>
      </c>
      <c r="K1099" t="e">
        <f>VLOOKUP(Cours_statut[[#This Row],[CodeCours]],Tableau1[[Code de Cours Complet]:[Évaluations]],5,0)</f>
        <v>#N/A</v>
      </c>
      <c r="L1099" s="2">
        <v>40046</v>
      </c>
      <c r="M1099" t="s">
        <v>961</v>
      </c>
      <c r="N1099" t="s">
        <v>344</v>
      </c>
    </row>
    <row r="1100" spans="1:14" hidden="1" x14ac:dyDescent="0.25">
      <c r="A1100" t="s">
        <v>1562</v>
      </c>
      <c r="B1100" t="s">
        <v>1565</v>
      </c>
      <c r="C1100">
        <v>10</v>
      </c>
      <c r="D1100">
        <v>2</v>
      </c>
      <c r="E1100" t="str">
        <f>_xlfn.CONCAT(Cours_statut[[#This Row],[Code MEQ]],"-",Cours_statut[[#This Row],[Code d''option]],"-0",Cours_statut[[#This Row],[Version du cours]])</f>
        <v>322-523-85-10-02</v>
      </c>
      <c r="F1100">
        <v>4</v>
      </c>
      <c r="G1100">
        <v>1</v>
      </c>
      <c r="H1100" s="2">
        <v>37071</v>
      </c>
      <c r="I1100" t="s">
        <v>960</v>
      </c>
      <c r="J1100">
        <v>3</v>
      </c>
      <c r="K1100" t="e">
        <f>VLOOKUP(Cours_statut[[#This Row],[CodeCours]],Tableau1[[Code de Cours Complet]:[Évaluations]],5,0)</f>
        <v>#N/A</v>
      </c>
      <c r="L1100" s="2">
        <v>40043</v>
      </c>
      <c r="M1100" t="s">
        <v>961</v>
      </c>
      <c r="N1100" t="s">
        <v>344</v>
      </c>
    </row>
    <row r="1101" spans="1:14" hidden="1" x14ac:dyDescent="0.25">
      <c r="A1101" t="s">
        <v>1841</v>
      </c>
      <c r="B1101" t="s">
        <v>1850</v>
      </c>
      <c r="C1101">
        <v>19</v>
      </c>
      <c r="D1101">
        <v>2</v>
      </c>
      <c r="E1101" t="str">
        <f>_xlfn.CONCAT(Cours_statut[[#This Row],[Code MEQ]],"-",Cours_statut[[#This Row],[Code d''option]],"-0",Cours_statut[[#This Row],[Version du cours]])</f>
        <v>350-102-91-19-02</v>
      </c>
      <c r="F1101">
        <v>4</v>
      </c>
      <c r="G1101">
        <v>1</v>
      </c>
      <c r="H1101" s="2">
        <v>37503</v>
      </c>
      <c r="I1101" t="s">
        <v>960</v>
      </c>
      <c r="J1101">
        <v>3</v>
      </c>
      <c r="K1101" t="e">
        <f>VLOOKUP(Cours_statut[[#This Row],[CodeCours]],Tableau1[[Code de Cours Complet]:[Évaluations]],5,0)</f>
        <v>#N/A</v>
      </c>
      <c r="L1101" s="2">
        <v>40043</v>
      </c>
      <c r="M1101" t="s">
        <v>961</v>
      </c>
      <c r="N1101" t="s">
        <v>344</v>
      </c>
    </row>
    <row r="1102" spans="1:14" hidden="1" x14ac:dyDescent="0.25">
      <c r="A1102" t="s">
        <v>1888</v>
      </c>
      <c r="B1102" t="s">
        <v>1896</v>
      </c>
      <c r="C1102">
        <v>19</v>
      </c>
      <c r="D1102">
        <v>3</v>
      </c>
      <c r="E1102" t="str">
        <f>_xlfn.CONCAT(Cours_statut[[#This Row],[Code MEQ]],"-",Cours_statut[[#This Row],[Code d''option]],"-0",Cours_statut[[#This Row],[Version du cours]])</f>
        <v>350-901-91-19-03</v>
      </c>
      <c r="F1102">
        <v>4</v>
      </c>
      <c r="G1102">
        <v>1</v>
      </c>
      <c r="H1102" s="2">
        <v>37774</v>
      </c>
      <c r="I1102" t="s">
        <v>960</v>
      </c>
      <c r="J1102">
        <v>3</v>
      </c>
      <c r="K1102" t="e">
        <f>VLOOKUP(Cours_statut[[#This Row],[CodeCours]],Tableau1[[Code de Cours Complet]:[Évaluations]],5,0)</f>
        <v>#N/A</v>
      </c>
      <c r="L1102" s="2">
        <v>40043</v>
      </c>
      <c r="M1102" t="s">
        <v>961</v>
      </c>
      <c r="N1102" t="s">
        <v>344</v>
      </c>
    </row>
    <row r="1103" spans="1:14" hidden="1" x14ac:dyDescent="0.25">
      <c r="A1103" t="s">
        <v>2586</v>
      </c>
      <c r="B1103" t="s">
        <v>2588</v>
      </c>
      <c r="C1103">
        <v>10</v>
      </c>
      <c r="D1103">
        <v>1</v>
      </c>
      <c r="E1103" t="str">
        <f>_xlfn.CONCAT(Cours_statut[[#This Row],[Code MEQ]],"-",Cours_statut[[#This Row],[Code d''option]],"-0",Cours_statut[[#This Row],[Version du cours]])</f>
        <v>410-828-91-10-01</v>
      </c>
      <c r="F1103">
        <v>2</v>
      </c>
      <c r="G1103">
        <v>1</v>
      </c>
      <c r="H1103" s="2">
        <v>37183</v>
      </c>
      <c r="I1103" t="s">
        <v>960</v>
      </c>
      <c r="J1103">
        <v>3</v>
      </c>
      <c r="K1103" t="e">
        <f>VLOOKUP(Cours_statut[[#This Row],[CodeCours]],Tableau1[[Code de Cours Complet]:[Évaluations]],5,0)</f>
        <v>#N/A</v>
      </c>
      <c r="L1103" s="2">
        <v>40043</v>
      </c>
      <c r="M1103" t="s">
        <v>961</v>
      </c>
      <c r="N1103" t="s">
        <v>344</v>
      </c>
    </row>
    <row r="1104" spans="1:14" x14ac:dyDescent="0.25">
      <c r="A1104" t="s">
        <v>2209</v>
      </c>
      <c r="B1104" t="s">
        <v>2210</v>
      </c>
      <c r="C1104">
        <v>60</v>
      </c>
      <c r="D1104">
        <v>1</v>
      </c>
      <c r="E1104" t="str">
        <f>_xlfn.CONCAT(Cours_statut[[#This Row],[Code MEQ]],"-",Cours_statut[[#This Row],[Code d''option]],"-0",Cours_statut[[#This Row],[Version du cours]])</f>
        <v>410-103-FD-60-01</v>
      </c>
      <c r="F1104">
        <v>3</v>
      </c>
      <c r="G1104">
        <v>2</v>
      </c>
      <c r="H1104" s="2">
        <v>44039</v>
      </c>
      <c r="I1104" t="s">
        <v>974</v>
      </c>
      <c r="J1104">
        <v>2</v>
      </c>
      <c r="K1104" t="str">
        <f>VLOOKUP(Cours_statut[[#This Row],[CodeCours]],Tableau1[[Code de Cours Complet]:[Évaluations]],5,0)</f>
        <v>Autre modèle : Écrit + Entrevue téléphonique à 1%</v>
      </c>
      <c r="L1104" s="2"/>
      <c r="M1104" t="s">
        <v>344</v>
      </c>
      <c r="N1104" t="s">
        <v>344</v>
      </c>
    </row>
    <row r="1105" spans="1:14" hidden="1" x14ac:dyDescent="0.25">
      <c r="A1105" t="s">
        <v>2716</v>
      </c>
      <c r="B1105" t="s">
        <v>2718</v>
      </c>
      <c r="C1105">
        <v>10</v>
      </c>
      <c r="D1105">
        <v>1</v>
      </c>
      <c r="E1105" t="str">
        <f>_xlfn.CONCAT(Cours_statut[[#This Row],[Code MEQ]],"-",Cours_statut[[#This Row],[Code d''option]],"-0",Cours_statut[[#This Row],[Version du cours]])</f>
        <v>420-972-91-10-01</v>
      </c>
      <c r="F1105">
        <v>4</v>
      </c>
      <c r="G1105">
        <v>1</v>
      </c>
      <c r="H1105" s="2">
        <v>37076</v>
      </c>
      <c r="I1105" t="s">
        <v>960</v>
      </c>
      <c r="J1105">
        <v>3</v>
      </c>
      <c r="K1105" t="e">
        <f>VLOOKUP(Cours_statut[[#This Row],[CodeCours]],Tableau1[[Code de Cours Complet]:[Évaluations]],5,0)</f>
        <v>#N/A</v>
      </c>
      <c r="L1105" s="2">
        <v>40043</v>
      </c>
      <c r="M1105" t="s">
        <v>961</v>
      </c>
      <c r="N1105" t="s">
        <v>344</v>
      </c>
    </row>
    <row r="1106" spans="1:14" hidden="1" x14ac:dyDescent="0.25">
      <c r="A1106" t="s">
        <v>3012</v>
      </c>
      <c r="B1106" t="s">
        <v>3015</v>
      </c>
      <c r="C1106">
        <v>19</v>
      </c>
      <c r="D1106">
        <v>1</v>
      </c>
      <c r="E1106" t="str">
        <f>_xlfn.CONCAT(Cours_statut[[#This Row],[Code MEQ]],"-",Cours_statut[[#This Row],[Code d''option]],"-0",Cours_statut[[#This Row],[Version du cours]])</f>
        <v>604-102-03-19-01</v>
      </c>
      <c r="F1106">
        <v>5</v>
      </c>
      <c r="G1106">
        <v>1</v>
      </c>
      <c r="H1106" s="2">
        <v>37503</v>
      </c>
      <c r="I1106" t="s">
        <v>960</v>
      </c>
      <c r="J1106">
        <v>3</v>
      </c>
      <c r="K1106" t="e">
        <f>VLOOKUP(Cours_statut[[#This Row],[CodeCours]],Tableau1[[Code de Cours Complet]:[Évaluations]],5,0)</f>
        <v>#N/A</v>
      </c>
      <c r="L1106" s="2">
        <v>40043</v>
      </c>
      <c r="M1106" t="s">
        <v>961</v>
      </c>
      <c r="N1106" t="s">
        <v>344</v>
      </c>
    </row>
    <row r="1107" spans="1:14" hidden="1" x14ac:dyDescent="0.25">
      <c r="A1107" t="s">
        <v>3021</v>
      </c>
      <c r="B1107" t="s">
        <v>3022</v>
      </c>
      <c r="C1107">
        <v>0</v>
      </c>
      <c r="D1107">
        <v>0</v>
      </c>
      <c r="E1107" t="str">
        <f>_xlfn.CONCAT(Cours_statut[[#This Row],[Code MEQ]],"-",Cours_statut[[#This Row],[Code d''option]],"-0",Cours_statut[[#This Row],[Version du cours]])</f>
        <v>604-103-03-0-00</v>
      </c>
      <c r="F1107">
        <v>4</v>
      </c>
      <c r="G1107">
        <v>1</v>
      </c>
      <c r="H1107" s="2">
        <v>36413</v>
      </c>
      <c r="I1107" t="s">
        <v>960</v>
      </c>
      <c r="J1107">
        <v>3</v>
      </c>
      <c r="K1107" t="e">
        <f>VLOOKUP(Cours_statut[[#This Row],[CodeCours]],Tableau1[[Code de Cours Complet]:[Évaluations]],5,0)</f>
        <v>#N/A</v>
      </c>
      <c r="L1107" s="2">
        <v>40043</v>
      </c>
      <c r="M1107" t="s">
        <v>961</v>
      </c>
      <c r="N1107" t="s">
        <v>344</v>
      </c>
    </row>
    <row r="1108" spans="1:14" hidden="1" x14ac:dyDescent="0.25">
      <c r="A1108" t="s">
        <v>976</v>
      </c>
      <c r="B1108" t="s">
        <v>981</v>
      </c>
      <c r="C1108">
        <v>80</v>
      </c>
      <c r="D1108">
        <v>1</v>
      </c>
      <c r="E1108" t="str">
        <f>_xlfn.CONCAT(Cours_statut[[#This Row],[Code MEQ]],"-",Cours_statut[[#This Row],[Code d''option]],"-0",Cours_statut[[#This Row],[Version du cours]])</f>
        <v>101-921-96-80-01</v>
      </c>
      <c r="F1108">
        <v>4</v>
      </c>
      <c r="G1108">
        <v>1</v>
      </c>
      <c r="H1108" s="2">
        <v>37658</v>
      </c>
      <c r="I1108" t="s">
        <v>960</v>
      </c>
      <c r="J1108">
        <v>3</v>
      </c>
      <c r="K1108" t="e">
        <f>VLOOKUP(Cours_statut[[#This Row],[CodeCours]],Tableau1[[Code de Cours Complet]:[Évaluations]],5,0)</f>
        <v>#N/A</v>
      </c>
      <c r="L1108" s="2">
        <v>40038</v>
      </c>
      <c r="M1108" t="s">
        <v>961</v>
      </c>
      <c r="N1108" t="s">
        <v>344</v>
      </c>
    </row>
    <row r="1109" spans="1:14" hidden="1" x14ac:dyDescent="0.25">
      <c r="A1109" t="s">
        <v>2313</v>
      </c>
      <c r="B1109" t="s">
        <v>2315</v>
      </c>
      <c r="C1109">
        <v>10</v>
      </c>
      <c r="D1109">
        <v>1</v>
      </c>
      <c r="E1109" t="str">
        <f>_xlfn.CONCAT(Cours_statut[[#This Row],[Code MEQ]],"-",Cours_statut[[#This Row],[Code d''option]],"-0",Cours_statut[[#This Row],[Version du cours]])</f>
        <v>410-295-93-10-01</v>
      </c>
      <c r="F1109">
        <v>4</v>
      </c>
      <c r="G1109">
        <v>1</v>
      </c>
      <c r="H1109" s="2">
        <v>37108</v>
      </c>
      <c r="I1109" t="s">
        <v>960</v>
      </c>
      <c r="J1109">
        <v>3</v>
      </c>
      <c r="K1109" t="e">
        <f>VLOOKUP(Cours_statut[[#This Row],[CodeCours]],Tableau1[[Code de Cours Complet]:[Évaluations]],5,0)</f>
        <v>#N/A</v>
      </c>
      <c r="L1109" s="2">
        <v>40038</v>
      </c>
      <c r="M1109" t="s">
        <v>961</v>
      </c>
      <c r="N1109" t="s">
        <v>344</v>
      </c>
    </row>
    <row r="1110" spans="1:14" hidden="1" x14ac:dyDescent="0.25">
      <c r="A1110" t="s">
        <v>2867</v>
      </c>
      <c r="B1110" t="s">
        <v>2871</v>
      </c>
      <c r="C1110">
        <v>10</v>
      </c>
      <c r="D1110">
        <v>2</v>
      </c>
      <c r="E1110" t="str">
        <f>_xlfn.CONCAT(Cours_statut[[#This Row],[Code MEQ]],"-",Cours_statut[[#This Row],[Code d''option]],"-0",Cours_statut[[#This Row],[Version du cours]])</f>
        <v>601-302-85-10-02</v>
      </c>
      <c r="F1110">
        <v>5</v>
      </c>
      <c r="G1110">
        <v>1</v>
      </c>
      <c r="H1110" s="2">
        <v>37097</v>
      </c>
      <c r="I1110" t="s">
        <v>960</v>
      </c>
      <c r="J1110">
        <v>3</v>
      </c>
      <c r="K1110" t="e">
        <f>VLOOKUP(Cours_statut[[#This Row],[CodeCours]],Tableau1[[Code de Cours Complet]:[Évaluations]],5,0)</f>
        <v>#N/A</v>
      </c>
      <c r="L1110" s="2">
        <v>40038</v>
      </c>
      <c r="M1110" t="s">
        <v>961</v>
      </c>
      <c r="N1110" t="s">
        <v>344</v>
      </c>
    </row>
    <row r="1111" spans="1:14" hidden="1" x14ac:dyDescent="0.25">
      <c r="A1111" t="s">
        <v>3550</v>
      </c>
      <c r="B1111" t="s">
        <v>3553</v>
      </c>
      <c r="C1111">
        <v>50</v>
      </c>
      <c r="D1111">
        <v>1</v>
      </c>
      <c r="E1111" t="str">
        <f>_xlfn.CONCAT(Cours_statut[[#This Row],[Code MEQ]],"-",Cours_statut[[#This Row],[Code d''option]],"-0",Cours_statut[[#This Row],[Version du cours]])</f>
        <v>842-SCA-01-50-01</v>
      </c>
      <c r="F1111">
        <v>3</v>
      </c>
      <c r="G1111">
        <v>0</v>
      </c>
      <c r="H1111" s="2">
        <v>37100</v>
      </c>
      <c r="I1111" t="s">
        <v>960</v>
      </c>
      <c r="J1111">
        <v>3</v>
      </c>
      <c r="K1111" t="e">
        <f>VLOOKUP(Cours_statut[[#This Row],[CodeCours]],Tableau1[[Code de Cours Complet]:[Évaluations]],5,0)</f>
        <v>#N/A</v>
      </c>
      <c r="L1111" s="2">
        <v>40038</v>
      </c>
      <c r="M1111" t="s">
        <v>961</v>
      </c>
      <c r="N1111" t="s">
        <v>344</v>
      </c>
    </row>
    <row r="1112" spans="1:14" hidden="1" x14ac:dyDescent="0.25">
      <c r="A1112" t="s">
        <v>1859</v>
      </c>
      <c r="B1112" t="s">
        <v>1862</v>
      </c>
      <c r="C1112">
        <v>50</v>
      </c>
      <c r="D1112">
        <v>1</v>
      </c>
      <c r="E1112" t="str">
        <f>_xlfn.CONCAT(Cours_statut[[#This Row],[Code MEQ]],"-",Cours_statut[[#This Row],[Code d''option]],"-0",Cours_statut[[#This Row],[Version du cours]])</f>
        <v>350-102-RE-50-01</v>
      </c>
      <c r="F1112">
        <v>4</v>
      </c>
      <c r="G1112">
        <v>1</v>
      </c>
      <c r="H1112" s="2">
        <v>38741</v>
      </c>
      <c r="I1112" t="s">
        <v>960</v>
      </c>
      <c r="J1112">
        <v>3</v>
      </c>
      <c r="K1112" t="e">
        <f>VLOOKUP(Cours_statut[[#This Row],[CodeCours]],Tableau1[[Code de Cours Complet]:[Évaluations]],5,0)</f>
        <v>#N/A</v>
      </c>
      <c r="L1112" s="2">
        <v>40031</v>
      </c>
      <c r="M1112" t="s">
        <v>961</v>
      </c>
      <c r="N1112" t="s">
        <v>344</v>
      </c>
    </row>
    <row r="1113" spans="1:14" x14ac:dyDescent="0.25">
      <c r="A1113" t="s">
        <v>1942</v>
      </c>
      <c r="B1113" t="s">
        <v>1957</v>
      </c>
      <c r="C1113">
        <v>65</v>
      </c>
      <c r="D1113">
        <v>3</v>
      </c>
      <c r="E1113" t="str">
        <f>_xlfn.CONCAT(Cours_statut[[#This Row],[Code MEQ]],"-",Cours_statut[[#This Row],[Code d''option]],"-0",Cours_statut[[#This Row],[Version du cours]])</f>
        <v>360-300-RE-65-03</v>
      </c>
      <c r="F1113">
        <v>4</v>
      </c>
      <c r="G1113">
        <v>1</v>
      </c>
      <c r="H1113" s="2">
        <v>43937</v>
      </c>
      <c r="I1113" t="s">
        <v>974</v>
      </c>
      <c r="J1113">
        <v>2</v>
      </c>
      <c r="K1113" t="str">
        <f>VLOOKUP(Cours_statut[[#This Row],[CodeCours]],Tableau1[[Code de Cours Complet]:[Évaluations]],5,0)</f>
        <v>EFel1</v>
      </c>
      <c r="L1113" s="2"/>
      <c r="M1113" t="s">
        <v>344</v>
      </c>
      <c r="N1113" t="s">
        <v>344</v>
      </c>
    </row>
    <row r="1114" spans="1:14" hidden="1" x14ac:dyDescent="0.25">
      <c r="A1114" t="s">
        <v>990</v>
      </c>
      <c r="B1114" t="s">
        <v>993</v>
      </c>
      <c r="C1114">
        <v>19</v>
      </c>
      <c r="D1114">
        <v>1</v>
      </c>
      <c r="E1114" t="str">
        <f>_xlfn.CONCAT(Cours_statut[[#This Row],[Code MEQ]],"-",Cours_statut[[#This Row],[Code d''option]],"-0",Cours_statut[[#This Row],[Version du cours]])</f>
        <v>105-FPF-03-19-01</v>
      </c>
      <c r="F1114">
        <v>5</v>
      </c>
      <c r="G1114">
        <v>1</v>
      </c>
      <c r="H1114" s="2">
        <v>37369</v>
      </c>
      <c r="I1114" t="s">
        <v>960</v>
      </c>
      <c r="J1114">
        <v>3</v>
      </c>
      <c r="K1114" t="e">
        <f>VLOOKUP(Cours_statut[[#This Row],[CodeCours]],Tableau1[[Code de Cours Complet]:[Évaluations]],5,0)</f>
        <v>#N/A</v>
      </c>
      <c r="L1114" s="2">
        <v>40010</v>
      </c>
      <c r="M1114" t="s">
        <v>961</v>
      </c>
      <c r="N1114" t="s">
        <v>344</v>
      </c>
    </row>
    <row r="1115" spans="1:14" hidden="1" x14ac:dyDescent="0.25">
      <c r="A1115" t="s">
        <v>1092</v>
      </c>
      <c r="B1115" t="s">
        <v>1094</v>
      </c>
      <c r="C1115">
        <v>10</v>
      </c>
      <c r="D1115">
        <v>1</v>
      </c>
      <c r="E1115" t="str">
        <f>_xlfn.CONCAT(Cours_statut[[#This Row],[Code MEQ]],"-",Cours_statut[[#This Row],[Code d''option]],"-0",Cours_statut[[#This Row],[Version du cours]])</f>
        <v>152-125-93-10-01</v>
      </c>
      <c r="F1115">
        <v>5</v>
      </c>
      <c r="G1115">
        <v>1</v>
      </c>
      <c r="H1115" s="2">
        <v>37070</v>
      </c>
      <c r="I1115" t="s">
        <v>960</v>
      </c>
      <c r="J1115">
        <v>3</v>
      </c>
      <c r="K1115" t="e">
        <f>VLOOKUP(Cours_statut[[#This Row],[CodeCours]],Tableau1[[Code de Cours Complet]:[Évaluations]],5,0)</f>
        <v>#N/A</v>
      </c>
      <c r="L1115" s="2">
        <v>40010</v>
      </c>
      <c r="M1115" t="s">
        <v>961</v>
      </c>
      <c r="N1115" t="s">
        <v>344</v>
      </c>
    </row>
    <row r="1116" spans="1:14" hidden="1" x14ac:dyDescent="0.25">
      <c r="A1116" t="s">
        <v>1104</v>
      </c>
      <c r="B1116" t="s">
        <v>1106</v>
      </c>
      <c r="C1116">
        <v>10</v>
      </c>
      <c r="D1116">
        <v>1</v>
      </c>
      <c r="E1116" t="str">
        <f>_xlfn.CONCAT(Cours_statut[[#This Row],[Code MEQ]],"-",Cours_statut[[#This Row],[Code d''option]],"-0",Cours_statut[[#This Row],[Version du cours]])</f>
        <v>152-165-93-10-01</v>
      </c>
      <c r="F1116">
        <v>4</v>
      </c>
      <c r="G1116">
        <v>1</v>
      </c>
      <c r="H1116" s="2">
        <v>37070</v>
      </c>
      <c r="I1116" t="s">
        <v>960</v>
      </c>
      <c r="J1116">
        <v>3</v>
      </c>
      <c r="K1116" t="e">
        <f>VLOOKUP(Cours_statut[[#This Row],[CodeCours]],Tableau1[[Code de Cours Complet]:[Évaluations]],5,0)</f>
        <v>#N/A</v>
      </c>
      <c r="L1116" s="2">
        <v>40010</v>
      </c>
      <c r="M1116" t="s">
        <v>961</v>
      </c>
      <c r="N1116" t="s">
        <v>344</v>
      </c>
    </row>
    <row r="1117" spans="1:14" hidden="1" x14ac:dyDescent="0.25">
      <c r="A1117" t="s">
        <v>1143</v>
      </c>
      <c r="B1117" t="s">
        <v>1145</v>
      </c>
      <c r="C1117">
        <v>10</v>
      </c>
      <c r="D1117">
        <v>1</v>
      </c>
      <c r="E1117" t="str">
        <f>_xlfn.CONCAT(Cours_statut[[#This Row],[Code MEQ]],"-",Cours_statut[[#This Row],[Code d''option]],"-0",Cours_statut[[#This Row],[Version du cours]])</f>
        <v>152-508-84-10-01</v>
      </c>
      <c r="F1117">
        <v>5</v>
      </c>
      <c r="G1117">
        <v>1</v>
      </c>
      <c r="H1117" s="2">
        <v>37207</v>
      </c>
      <c r="I1117" t="s">
        <v>960</v>
      </c>
      <c r="J1117">
        <v>3</v>
      </c>
      <c r="K1117" t="e">
        <f>VLOOKUP(Cours_statut[[#This Row],[CodeCours]],Tableau1[[Code de Cours Complet]:[Évaluations]],5,0)</f>
        <v>#N/A</v>
      </c>
      <c r="L1117" s="2">
        <v>40010</v>
      </c>
      <c r="M1117" t="s">
        <v>961</v>
      </c>
      <c r="N1117" t="s">
        <v>344</v>
      </c>
    </row>
    <row r="1118" spans="1:14" hidden="1" x14ac:dyDescent="0.25">
      <c r="A1118" t="s">
        <v>1154</v>
      </c>
      <c r="B1118" t="s">
        <v>1156</v>
      </c>
      <c r="C1118">
        <v>10</v>
      </c>
      <c r="D1118">
        <v>1</v>
      </c>
      <c r="E1118" t="str">
        <f>_xlfn.CONCAT(Cours_statut[[#This Row],[Code MEQ]],"-",Cours_statut[[#This Row],[Code d''option]],"-0",Cours_statut[[#This Row],[Version du cours]])</f>
        <v>152-655-93-10-01</v>
      </c>
      <c r="F1118">
        <v>4</v>
      </c>
      <c r="G1118">
        <v>1</v>
      </c>
      <c r="H1118" s="2">
        <v>37090</v>
      </c>
      <c r="I1118" t="s">
        <v>960</v>
      </c>
      <c r="J1118">
        <v>3</v>
      </c>
      <c r="K1118" t="e">
        <f>VLOOKUP(Cours_statut[[#This Row],[CodeCours]],Tableau1[[Code de Cours Complet]:[Évaluations]],5,0)</f>
        <v>#N/A</v>
      </c>
      <c r="L1118" s="2">
        <v>40010</v>
      </c>
      <c r="M1118" t="s">
        <v>961</v>
      </c>
      <c r="N1118" t="s">
        <v>344</v>
      </c>
    </row>
    <row r="1119" spans="1:14" hidden="1" x14ac:dyDescent="0.25">
      <c r="A1119" t="s">
        <v>1167</v>
      </c>
      <c r="B1119" t="s">
        <v>1169</v>
      </c>
      <c r="C1119">
        <v>10</v>
      </c>
      <c r="D1119">
        <v>1</v>
      </c>
      <c r="E1119" t="str">
        <f>_xlfn.CONCAT(Cours_statut[[#This Row],[Code MEQ]],"-",Cours_statut[[#This Row],[Code d''option]],"-0",Cours_statut[[#This Row],[Version du cours]])</f>
        <v>153-105-87-10-01</v>
      </c>
      <c r="F1119">
        <v>3</v>
      </c>
      <c r="G1119">
        <v>1</v>
      </c>
      <c r="H1119" s="2">
        <v>37106</v>
      </c>
      <c r="I1119" t="s">
        <v>960</v>
      </c>
      <c r="J1119">
        <v>3</v>
      </c>
      <c r="K1119" t="e">
        <f>VLOOKUP(Cours_statut[[#This Row],[CodeCours]],Tableau1[[Code de Cours Complet]:[Évaluations]],5,0)</f>
        <v>#N/A</v>
      </c>
      <c r="L1119" s="2">
        <v>40010</v>
      </c>
      <c r="M1119" t="s">
        <v>961</v>
      </c>
      <c r="N1119" t="s">
        <v>344</v>
      </c>
    </row>
    <row r="1120" spans="1:14" hidden="1" x14ac:dyDescent="0.25">
      <c r="A1120" t="s">
        <v>1272</v>
      </c>
      <c r="B1120" t="s">
        <v>1277</v>
      </c>
      <c r="C1120">
        <v>19</v>
      </c>
      <c r="D1120">
        <v>2</v>
      </c>
      <c r="E1120" t="str">
        <f>_xlfn.CONCAT(Cours_statut[[#This Row],[Code MEQ]],"-",Cours_statut[[#This Row],[Code d''option]],"-0",Cours_statut[[#This Row],[Version du cours]])</f>
        <v>201-300-94-19-02</v>
      </c>
      <c r="F1120">
        <v>0</v>
      </c>
      <c r="G1120">
        <v>1</v>
      </c>
      <c r="H1120" s="2">
        <v>37440</v>
      </c>
      <c r="I1120" t="s">
        <v>960</v>
      </c>
      <c r="J1120">
        <v>3</v>
      </c>
      <c r="K1120" t="e">
        <f>VLOOKUP(Cours_statut[[#This Row],[CodeCours]],Tableau1[[Code de Cours Complet]:[Évaluations]],5,0)</f>
        <v>#N/A</v>
      </c>
      <c r="L1120" s="2">
        <v>40010</v>
      </c>
      <c r="M1120" t="s">
        <v>961</v>
      </c>
      <c r="N1120" t="s">
        <v>344</v>
      </c>
    </row>
    <row r="1121" spans="1:14" hidden="1" x14ac:dyDescent="0.25">
      <c r="A1121" t="s">
        <v>1695</v>
      </c>
      <c r="B1121" t="s">
        <v>1712</v>
      </c>
      <c r="C1121">
        <v>52</v>
      </c>
      <c r="D1121">
        <v>3</v>
      </c>
      <c r="E1121" t="str">
        <f>_xlfn.CONCAT(Cours_statut[[#This Row],[Code MEQ]],"-",Cours_statut[[#This Row],[Code d''option]],"-0",Cours_statut[[#This Row],[Version du cours]])</f>
        <v>340-103-04-52-03</v>
      </c>
      <c r="F1121">
        <v>5</v>
      </c>
      <c r="G1121">
        <v>1</v>
      </c>
      <c r="H1121" s="2">
        <v>38138</v>
      </c>
      <c r="I1121" t="s">
        <v>960</v>
      </c>
      <c r="J1121">
        <v>3</v>
      </c>
      <c r="K1121" t="e">
        <f>VLOOKUP(Cours_statut[[#This Row],[CodeCours]],Tableau1[[Code de Cours Complet]:[Évaluations]],5,0)</f>
        <v>#N/A</v>
      </c>
      <c r="L1121" s="2">
        <v>40010</v>
      </c>
      <c r="M1121" t="s">
        <v>961</v>
      </c>
      <c r="N1121" t="s">
        <v>344</v>
      </c>
    </row>
    <row r="1122" spans="1:14" hidden="1" x14ac:dyDescent="0.25">
      <c r="A1122" t="s">
        <v>1695</v>
      </c>
      <c r="B1122" t="s">
        <v>1714</v>
      </c>
      <c r="C1122">
        <v>59</v>
      </c>
      <c r="D1122">
        <v>3</v>
      </c>
      <c r="E1122" t="str">
        <f>_xlfn.CONCAT(Cours_statut[[#This Row],[Code MEQ]],"-",Cours_statut[[#This Row],[Code d''option]],"-0",Cours_statut[[#This Row],[Version du cours]])</f>
        <v>340-103-04-59-03</v>
      </c>
      <c r="F1122">
        <v>0</v>
      </c>
      <c r="G1122">
        <v>1</v>
      </c>
      <c r="H1122" s="2">
        <v>37694</v>
      </c>
      <c r="I1122" t="s">
        <v>960</v>
      </c>
      <c r="J1122">
        <v>3</v>
      </c>
      <c r="K1122" t="e">
        <f>VLOOKUP(Cours_statut[[#This Row],[CodeCours]],Tableau1[[Code de Cours Complet]:[Évaluations]],5,0)</f>
        <v>#N/A</v>
      </c>
      <c r="L1122" s="2">
        <v>40010</v>
      </c>
      <c r="M1122" t="s">
        <v>961</v>
      </c>
      <c r="N1122" t="s">
        <v>344</v>
      </c>
    </row>
    <row r="1123" spans="1:14" hidden="1" x14ac:dyDescent="0.25">
      <c r="A1123" t="s">
        <v>1783</v>
      </c>
      <c r="B1123" t="s">
        <v>1793</v>
      </c>
      <c r="C1123">
        <v>8</v>
      </c>
      <c r="D1123">
        <v>2</v>
      </c>
      <c r="E1123" t="str">
        <f>_xlfn.CONCAT(Cours_statut[[#This Row],[Code MEQ]],"-",Cours_statut[[#This Row],[Code d''option]],"-0",Cours_statut[[#This Row],[Version du cours]])</f>
        <v>340-FPH-03-8-02</v>
      </c>
      <c r="F1123">
        <v>4</v>
      </c>
      <c r="G1123">
        <v>1</v>
      </c>
      <c r="H1123" s="2">
        <v>36901</v>
      </c>
      <c r="I1123" t="s">
        <v>960</v>
      </c>
      <c r="J1123">
        <v>3</v>
      </c>
      <c r="K1123" t="e">
        <f>VLOOKUP(Cours_statut[[#This Row],[CodeCours]],Tableau1[[Code de Cours Complet]:[Évaluations]],5,0)</f>
        <v>#N/A</v>
      </c>
      <c r="L1123" s="2">
        <v>40010</v>
      </c>
      <c r="M1123" t="s">
        <v>961</v>
      </c>
      <c r="N1123" t="s">
        <v>344</v>
      </c>
    </row>
    <row r="1124" spans="1:14" x14ac:dyDescent="0.25">
      <c r="A1124" t="s">
        <v>2742</v>
      </c>
      <c r="B1124" t="s">
        <v>2759</v>
      </c>
      <c r="C1124">
        <v>65</v>
      </c>
      <c r="D1124">
        <v>3</v>
      </c>
      <c r="E1124" t="str">
        <f>_xlfn.CONCAT(Cours_statut[[#This Row],[Code MEQ]],"-",Cours_statut[[#This Row],[Code d''option]],"-0",Cours_statut[[#This Row],[Version du cours]])</f>
        <v>504-FPH-03-65-03</v>
      </c>
      <c r="F1124">
        <v>4</v>
      </c>
      <c r="G1124">
        <v>1</v>
      </c>
      <c r="H1124" s="2">
        <v>43880</v>
      </c>
      <c r="I1124" t="s">
        <v>974</v>
      </c>
      <c r="J1124">
        <v>2</v>
      </c>
      <c r="K1124" t="str">
        <f>VLOOKUP(Cours_statut[[#This Row],[CodeCours]],Tableau1[[Code de Cours Complet]:[Évaluations]],5,0)</f>
        <v>EFel1</v>
      </c>
      <c r="L1124" s="2"/>
      <c r="M1124" t="s">
        <v>344</v>
      </c>
      <c r="N1124" t="s">
        <v>344</v>
      </c>
    </row>
    <row r="1125" spans="1:14" hidden="1" x14ac:dyDescent="0.25">
      <c r="A1125" t="s">
        <v>1859</v>
      </c>
      <c r="B1125" t="s">
        <v>1861</v>
      </c>
      <c r="C1125">
        <v>19</v>
      </c>
      <c r="D1125">
        <v>1</v>
      </c>
      <c r="E1125" t="str">
        <f>_xlfn.CONCAT(Cours_statut[[#This Row],[Code MEQ]],"-",Cours_statut[[#This Row],[Code d''option]],"-0",Cours_statut[[#This Row],[Version du cours]])</f>
        <v>350-102-RE-19-01</v>
      </c>
      <c r="F1125">
        <v>4</v>
      </c>
      <c r="G1125">
        <v>1</v>
      </c>
      <c r="H1125" s="2">
        <v>37523</v>
      </c>
      <c r="I1125" t="s">
        <v>960</v>
      </c>
      <c r="J1125">
        <v>3</v>
      </c>
      <c r="K1125" t="e">
        <f>VLOOKUP(Cours_statut[[#This Row],[CodeCours]],Tableau1[[Code de Cours Complet]:[Évaluations]],5,0)</f>
        <v>#N/A</v>
      </c>
      <c r="L1125" s="2">
        <v>40010</v>
      </c>
      <c r="M1125" t="s">
        <v>961</v>
      </c>
      <c r="N1125" t="s">
        <v>344</v>
      </c>
    </row>
    <row r="1126" spans="1:14" hidden="1" x14ac:dyDescent="0.25">
      <c r="A1126" t="s">
        <v>1897</v>
      </c>
      <c r="B1126" t="s">
        <v>1900</v>
      </c>
      <c r="C1126">
        <v>19</v>
      </c>
      <c r="D1126">
        <v>1</v>
      </c>
      <c r="E1126" t="str">
        <f>_xlfn.CONCAT(Cours_statut[[#This Row],[Code MEQ]],"-",Cours_statut[[#This Row],[Code d''option]],"-0",Cours_statut[[#This Row],[Version du cours]])</f>
        <v>350-903-91-19-01</v>
      </c>
      <c r="F1126">
        <v>4</v>
      </c>
      <c r="G1126">
        <v>1</v>
      </c>
      <c r="H1126" s="2">
        <v>37774</v>
      </c>
      <c r="I1126" t="s">
        <v>960</v>
      </c>
      <c r="J1126">
        <v>3</v>
      </c>
      <c r="K1126" t="e">
        <f>VLOOKUP(Cours_statut[[#This Row],[CodeCours]],Tableau1[[Code de Cours Complet]:[Évaluations]],5,0)</f>
        <v>#N/A</v>
      </c>
      <c r="L1126" s="2">
        <v>40010</v>
      </c>
      <c r="M1126" t="s">
        <v>961</v>
      </c>
      <c r="N1126" t="s">
        <v>344</v>
      </c>
    </row>
    <row r="1127" spans="1:14" x14ac:dyDescent="0.25">
      <c r="A1127" t="s">
        <v>958</v>
      </c>
      <c r="B1127" t="s">
        <v>975</v>
      </c>
      <c r="C1127">
        <v>65</v>
      </c>
      <c r="D1127">
        <v>1</v>
      </c>
      <c r="E1127" t="str">
        <f>_xlfn.CONCAT(Cours_statut[[#This Row],[Code MEQ]],"-",Cours_statut[[#This Row],[Code d''option]],"-0",Cours_statut[[#This Row],[Version du cours]])</f>
        <v>101-901-RE-65-01</v>
      </c>
      <c r="F1127">
        <v>4</v>
      </c>
      <c r="G1127">
        <v>1</v>
      </c>
      <c r="H1127" s="2">
        <v>43798</v>
      </c>
      <c r="I1127" t="s">
        <v>974</v>
      </c>
      <c r="J1127">
        <v>2</v>
      </c>
      <c r="K1127" t="str">
        <f>VLOOKUP(Cours_statut[[#This Row],[CodeCours]],Tableau1[[Code de Cours Complet]:[Évaluations]],5,0)</f>
        <v>EFel1</v>
      </c>
      <c r="L1127" s="2"/>
      <c r="M1127" t="s">
        <v>344</v>
      </c>
      <c r="N1127" t="s">
        <v>344</v>
      </c>
    </row>
    <row r="1128" spans="1:14" hidden="1" x14ac:dyDescent="0.25">
      <c r="A1128" t="s">
        <v>1913</v>
      </c>
      <c r="B1128" t="s">
        <v>1917</v>
      </c>
      <c r="C1128">
        <v>19</v>
      </c>
      <c r="D1128">
        <v>1</v>
      </c>
      <c r="E1128" t="str">
        <f>_xlfn.CONCAT(Cours_statut[[#This Row],[Code MEQ]],"-",Cours_statut[[#This Row],[Code d''option]],"-0",Cours_statut[[#This Row],[Version du cours]])</f>
        <v>350-FPF-03-19-01</v>
      </c>
      <c r="F1128">
        <v>5</v>
      </c>
      <c r="G1128">
        <v>1</v>
      </c>
      <c r="H1128" s="2">
        <v>37410</v>
      </c>
      <c r="I1128" t="s">
        <v>960</v>
      </c>
      <c r="J1128">
        <v>3</v>
      </c>
      <c r="K1128" t="e">
        <f>VLOOKUP(Cours_statut[[#This Row],[CodeCours]],Tableau1[[Code de Cours Complet]:[Évaluations]],5,0)</f>
        <v>#N/A</v>
      </c>
      <c r="L1128" s="2">
        <v>40010</v>
      </c>
      <c r="M1128" t="s">
        <v>961</v>
      </c>
      <c r="N1128" t="s">
        <v>344</v>
      </c>
    </row>
    <row r="1129" spans="1:14" hidden="1" x14ac:dyDescent="0.25">
      <c r="A1129" t="s">
        <v>1922</v>
      </c>
      <c r="B1129" t="s">
        <v>1940</v>
      </c>
      <c r="C1129">
        <v>19</v>
      </c>
      <c r="D1129">
        <v>5</v>
      </c>
      <c r="E1129" t="str">
        <f>_xlfn.CONCAT(Cours_statut[[#This Row],[Code MEQ]],"-",Cours_statut[[#This Row],[Code d''option]],"-0",Cours_statut[[#This Row],[Version du cours]])</f>
        <v>360-300-91-19-05</v>
      </c>
      <c r="F1129">
        <v>4</v>
      </c>
      <c r="G1129">
        <v>1</v>
      </c>
      <c r="H1129" s="2">
        <v>37277</v>
      </c>
      <c r="I1129" t="s">
        <v>960</v>
      </c>
      <c r="J1129">
        <v>3</v>
      </c>
      <c r="K1129" t="e">
        <f>VLOOKUP(Cours_statut[[#This Row],[CodeCours]],Tableau1[[Code de Cours Complet]:[Évaluations]],5,0)</f>
        <v>#N/A</v>
      </c>
      <c r="L1129" s="2">
        <v>40010</v>
      </c>
      <c r="M1129" t="s">
        <v>961</v>
      </c>
      <c r="N1129" t="s">
        <v>344</v>
      </c>
    </row>
    <row r="1130" spans="1:14" hidden="1" x14ac:dyDescent="0.25">
      <c r="A1130" t="s">
        <v>2039</v>
      </c>
      <c r="B1130" t="s">
        <v>2040</v>
      </c>
      <c r="C1130">
        <v>0</v>
      </c>
      <c r="D1130">
        <v>0</v>
      </c>
      <c r="E1130" t="str">
        <f>_xlfn.CONCAT(Cours_statut[[#This Row],[Code MEQ]],"-",Cours_statut[[#This Row],[Code d''option]],"-0",Cours_statut[[#This Row],[Version du cours]])</f>
        <v>385-941-91-0-00</v>
      </c>
      <c r="F1130">
        <v>5</v>
      </c>
      <c r="G1130">
        <v>1</v>
      </c>
      <c r="H1130" s="2">
        <v>34182</v>
      </c>
      <c r="I1130" t="s">
        <v>960</v>
      </c>
      <c r="J1130">
        <v>3</v>
      </c>
      <c r="K1130" t="e">
        <f>VLOOKUP(Cours_statut[[#This Row],[CodeCours]],Tableau1[[Code de Cours Complet]:[Évaluations]],5,0)</f>
        <v>#N/A</v>
      </c>
      <c r="L1130" s="2">
        <v>40010</v>
      </c>
      <c r="M1130" t="s">
        <v>961</v>
      </c>
      <c r="N1130" t="s">
        <v>344</v>
      </c>
    </row>
    <row r="1131" spans="1:14" x14ac:dyDescent="0.25">
      <c r="A1131" t="s">
        <v>2197</v>
      </c>
      <c r="B1131" t="s">
        <v>2208</v>
      </c>
      <c r="C1131">
        <v>65</v>
      </c>
      <c r="D1131">
        <v>1</v>
      </c>
      <c r="E1131" t="str">
        <f>_xlfn.CONCAT(Cours_statut[[#This Row],[Code MEQ]],"-",Cours_statut[[#This Row],[Code d''option]],"-0",Cours_statut[[#This Row],[Version du cours]])</f>
        <v>410-014-FD-65-01</v>
      </c>
      <c r="F1131">
        <v>5</v>
      </c>
      <c r="G1131">
        <v>1</v>
      </c>
      <c r="H1131" s="2">
        <v>43790</v>
      </c>
      <c r="I1131" t="s">
        <v>974</v>
      </c>
      <c r="J1131">
        <v>2</v>
      </c>
      <c r="K1131" t="str">
        <f>VLOOKUP(Cours_statut[[#This Row],[CodeCours]],Tableau1[[Code de Cours Complet]:[Évaluations]],5,0)</f>
        <v>EFel1</v>
      </c>
      <c r="L1131" s="2"/>
      <c r="M1131" t="s">
        <v>344</v>
      </c>
      <c r="N1131" t="s">
        <v>344</v>
      </c>
    </row>
    <row r="1132" spans="1:14" hidden="1" x14ac:dyDescent="0.25">
      <c r="A1132" t="s">
        <v>2057</v>
      </c>
      <c r="B1132" t="s">
        <v>2058</v>
      </c>
      <c r="C1132">
        <v>0</v>
      </c>
      <c r="D1132">
        <v>0</v>
      </c>
      <c r="E1132" t="str">
        <f>_xlfn.CONCAT(Cours_statut[[#This Row],[Code MEQ]],"-",Cours_statut[[#This Row],[Code d''option]],"-0",Cours_statut[[#This Row],[Version du cours]])</f>
        <v>385-FPF-03-0-00</v>
      </c>
      <c r="F1132">
        <v>5</v>
      </c>
      <c r="G1132">
        <v>1</v>
      </c>
      <c r="H1132" s="2">
        <v>35678</v>
      </c>
      <c r="I1132" t="s">
        <v>960</v>
      </c>
      <c r="J1132">
        <v>3</v>
      </c>
      <c r="K1132" t="e">
        <f>VLOOKUP(Cours_statut[[#This Row],[CodeCours]],Tableau1[[Code de Cours Complet]:[Évaluations]],5,0)</f>
        <v>#N/A</v>
      </c>
      <c r="L1132" s="2">
        <v>40010</v>
      </c>
      <c r="M1132" t="s">
        <v>961</v>
      </c>
      <c r="N1132" t="s">
        <v>344</v>
      </c>
    </row>
    <row r="1133" spans="1:14" hidden="1" x14ac:dyDescent="0.25">
      <c r="A1133" t="s">
        <v>2080</v>
      </c>
      <c r="B1133" t="s">
        <v>2086</v>
      </c>
      <c r="C1133">
        <v>19</v>
      </c>
      <c r="D1133">
        <v>2</v>
      </c>
      <c r="E1133" t="str">
        <f>_xlfn.CONCAT(Cours_statut[[#This Row],[Code MEQ]],"-",Cours_statut[[#This Row],[Code d''option]],"-0",Cours_statut[[#This Row],[Version du cours]])</f>
        <v>387-937-91-19-02</v>
      </c>
      <c r="F1133">
        <v>4</v>
      </c>
      <c r="G1133">
        <v>1</v>
      </c>
      <c r="H1133" s="2">
        <v>37880</v>
      </c>
      <c r="I1133" t="s">
        <v>960</v>
      </c>
      <c r="J1133">
        <v>3</v>
      </c>
      <c r="K1133" t="e">
        <f>VLOOKUP(Cours_statut[[#This Row],[CodeCours]],Tableau1[[Code de Cours Complet]:[Évaluations]],5,0)</f>
        <v>#N/A</v>
      </c>
      <c r="L1133" s="2">
        <v>40010</v>
      </c>
      <c r="M1133" t="s">
        <v>961</v>
      </c>
      <c r="N1133" t="s">
        <v>344</v>
      </c>
    </row>
    <row r="1134" spans="1:14" hidden="1" x14ac:dyDescent="0.25">
      <c r="A1134" t="s">
        <v>2087</v>
      </c>
      <c r="B1134" t="s">
        <v>2093</v>
      </c>
      <c r="C1134">
        <v>19</v>
      </c>
      <c r="D1134">
        <v>2</v>
      </c>
      <c r="E1134" t="str">
        <f>_xlfn.CONCAT(Cours_statut[[#This Row],[Code MEQ]],"-",Cours_statut[[#This Row],[Code d''option]],"-0",Cours_statut[[#This Row],[Version du cours]])</f>
        <v>387-960-91-19-02</v>
      </c>
      <c r="F1134">
        <v>4</v>
      </c>
      <c r="G1134">
        <v>1</v>
      </c>
      <c r="H1134" s="2">
        <v>37278</v>
      </c>
      <c r="I1134" t="s">
        <v>960</v>
      </c>
      <c r="J1134">
        <v>3</v>
      </c>
      <c r="K1134" t="e">
        <f>VLOOKUP(Cours_statut[[#This Row],[CodeCours]],Tableau1[[Code de Cours Complet]:[Évaluations]],5,0)</f>
        <v>#N/A</v>
      </c>
      <c r="L1134" s="2">
        <v>40010</v>
      </c>
      <c r="M1134" t="s">
        <v>961</v>
      </c>
      <c r="N1134" t="s">
        <v>344</v>
      </c>
    </row>
    <row r="1135" spans="1:14" hidden="1" x14ac:dyDescent="0.25">
      <c r="A1135" t="s">
        <v>2094</v>
      </c>
      <c r="B1135" t="s">
        <v>2097</v>
      </c>
      <c r="C1135">
        <v>19</v>
      </c>
      <c r="D1135">
        <v>1</v>
      </c>
      <c r="E1135" t="str">
        <f>_xlfn.CONCAT(Cours_statut[[#This Row],[Code MEQ]],"-",Cours_statut[[#This Row],[Code d''option]],"-0",Cours_statut[[#This Row],[Version du cours]])</f>
        <v>387-961-91-19-01</v>
      </c>
      <c r="F1135">
        <v>5</v>
      </c>
      <c r="G1135">
        <v>1</v>
      </c>
      <c r="H1135" s="2">
        <v>37881</v>
      </c>
      <c r="I1135" t="s">
        <v>960</v>
      </c>
      <c r="J1135">
        <v>3</v>
      </c>
      <c r="K1135" t="e">
        <f>VLOOKUP(Cours_statut[[#This Row],[CodeCours]],Tableau1[[Code de Cours Complet]:[Évaluations]],5,0)</f>
        <v>#N/A</v>
      </c>
      <c r="L1135" s="2">
        <v>40010</v>
      </c>
      <c r="M1135" t="s">
        <v>961</v>
      </c>
      <c r="N1135" t="s">
        <v>344</v>
      </c>
    </row>
    <row r="1136" spans="1:14" hidden="1" x14ac:dyDescent="0.25">
      <c r="A1136" t="s">
        <v>2122</v>
      </c>
      <c r="B1136" t="s">
        <v>2135</v>
      </c>
      <c r="C1136">
        <v>19</v>
      </c>
      <c r="D1136">
        <v>4</v>
      </c>
      <c r="E1136" t="str">
        <f>_xlfn.CONCAT(Cours_statut[[#This Row],[Code MEQ]],"-",Cours_statut[[#This Row],[Code d''option]],"-0",Cours_statut[[#This Row],[Version du cours]])</f>
        <v>401-399-90-19-04</v>
      </c>
      <c r="F1136">
        <v>4</v>
      </c>
      <c r="G1136">
        <v>1</v>
      </c>
      <c r="H1136" s="2">
        <v>37867</v>
      </c>
      <c r="I1136" t="s">
        <v>960</v>
      </c>
      <c r="J1136">
        <v>3</v>
      </c>
      <c r="K1136" t="e">
        <f>VLOOKUP(Cours_statut[[#This Row],[CodeCours]],Tableau1[[Code de Cours Complet]:[Évaluations]],5,0)</f>
        <v>#N/A</v>
      </c>
      <c r="L1136" s="2">
        <v>40010</v>
      </c>
      <c r="M1136" t="s">
        <v>961</v>
      </c>
      <c r="N1136" t="s">
        <v>344</v>
      </c>
    </row>
    <row r="1137" spans="1:14" hidden="1" x14ac:dyDescent="0.25">
      <c r="A1137" t="s">
        <v>2192</v>
      </c>
      <c r="B1137" t="s">
        <v>2193</v>
      </c>
      <c r="C1137">
        <v>0</v>
      </c>
      <c r="D1137">
        <v>0</v>
      </c>
      <c r="E1137" t="str">
        <f>_xlfn.CONCAT(Cours_statut[[#This Row],[Code MEQ]],"-",Cours_statut[[#This Row],[Code d''option]],"-0",Cours_statut[[#This Row],[Version du cours]])</f>
        <v>401-926-90-0-00</v>
      </c>
      <c r="F1137">
        <v>5</v>
      </c>
      <c r="G1137">
        <v>1</v>
      </c>
      <c r="H1137" s="2">
        <v>36413</v>
      </c>
      <c r="I1137" t="s">
        <v>960</v>
      </c>
      <c r="J1137">
        <v>3</v>
      </c>
      <c r="K1137" t="e">
        <f>VLOOKUP(Cours_statut[[#This Row],[CodeCours]],Tableau1[[Code de Cours Complet]:[Évaluations]],5,0)</f>
        <v>#N/A</v>
      </c>
      <c r="L1137" s="2">
        <v>40010</v>
      </c>
      <c r="M1137" t="s">
        <v>961</v>
      </c>
      <c r="N1137" t="s">
        <v>344</v>
      </c>
    </row>
    <row r="1138" spans="1:14" hidden="1" x14ac:dyDescent="0.25">
      <c r="A1138" t="s">
        <v>2328</v>
      </c>
      <c r="B1138" t="s">
        <v>2329</v>
      </c>
      <c r="C1138">
        <v>0</v>
      </c>
      <c r="D1138">
        <v>0</v>
      </c>
      <c r="E1138" t="str">
        <f>_xlfn.CONCAT(Cours_statut[[#This Row],[Code MEQ]],"-",Cours_statut[[#This Row],[Code d''option]],"-0",Cours_statut[[#This Row],[Version du cours]])</f>
        <v>410-315-93-0-00</v>
      </c>
      <c r="F1138">
        <v>4</v>
      </c>
      <c r="G1138">
        <v>1</v>
      </c>
      <c r="H1138" s="2">
        <v>36507</v>
      </c>
      <c r="I1138" t="s">
        <v>960</v>
      </c>
      <c r="J1138">
        <v>3</v>
      </c>
      <c r="K1138" t="e">
        <f>VLOOKUP(Cours_statut[[#This Row],[CodeCours]],Tableau1[[Code de Cours Complet]:[Évaluations]],5,0)</f>
        <v>#N/A</v>
      </c>
      <c r="L1138" s="2">
        <v>40010</v>
      </c>
      <c r="M1138" t="s">
        <v>961</v>
      </c>
      <c r="N1138" t="s">
        <v>344</v>
      </c>
    </row>
    <row r="1139" spans="1:14" hidden="1" x14ac:dyDescent="0.25">
      <c r="A1139" t="s">
        <v>2331</v>
      </c>
      <c r="B1139" t="s">
        <v>2333</v>
      </c>
      <c r="C1139">
        <v>0</v>
      </c>
      <c r="D1139">
        <v>2</v>
      </c>
      <c r="E1139" t="str">
        <f>_xlfn.CONCAT(Cours_statut[[#This Row],[Code MEQ]],"-",Cours_statut[[#This Row],[Code d''option]],"-0",Cours_statut[[#This Row],[Version du cours]])</f>
        <v>410-320-90-0-02</v>
      </c>
      <c r="F1139">
        <v>5</v>
      </c>
      <c r="G1139">
        <v>1</v>
      </c>
      <c r="H1139" s="2">
        <v>36481</v>
      </c>
      <c r="I1139" t="s">
        <v>960</v>
      </c>
      <c r="J1139">
        <v>3</v>
      </c>
      <c r="K1139" t="e">
        <f>VLOOKUP(Cours_statut[[#This Row],[CodeCours]],Tableau1[[Code de Cours Complet]:[Évaluations]],5,0)</f>
        <v>#N/A</v>
      </c>
      <c r="L1139" s="2">
        <v>40010</v>
      </c>
      <c r="M1139" t="s">
        <v>961</v>
      </c>
      <c r="N1139" t="s">
        <v>344</v>
      </c>
    </row>
    <row r="1140" spans="1:14" hidden="1" x14ac:dyDescent="0.25">
      <c r="A1140" t="s">
        <v>2397</v>
      </c>
      <c r="B1140" t="s">
        <v>2399</v>
      </c>
      <c r="C1140">
        <v>0</v>
      </c>
      <c r="D1140">
        <v>2</v>
      </c>
      <c r="E1140" t="str">
        <f>_xlfn.CONCAT(Cours_statut[[#This Row],[Code MEQ]],"-",Cours_statut[[#This Row],[Code d''option]],"-0",Cours_statut[[#This Row],[Version du cours]])</f>
        <v>410-501-90-0-02</v>
      </c>
      <c r="F1140">
        <v>5</v>
      </c>
      <c r="G1140">
        <v>1</v>
      </c>
      <c r="H1140" s="2">
        <v>35032</v>
      </c>
      <c r="I1140" t="s">
        <v>960</v>
      </c>
      <c r="J1140">
        <v>3</v>
      </c>
      <c r="K1140" t="e">
        <f>VLOOKUP(Cours_statut[[#This Row],[CodeCours]],Tableau1[[Code de Cours Complet]:[Évaluations]],5,0)</f>
        <v>#N/A</v>
      </c>
      <c r="L1140" s="2">
        <v>40010</v>
      </c>
      <c r="M1140" t="s">
        <v>961</v>
      </c>
      <c r="N1140" t="s">
        <v>344</v>
      </c>
    </row>
    <row r="1141" spans="1:14" hidden="1" x14ac:dyDescent="0.25">
      <c r="A1141" t="s">
        <v>2454</v>
      </c>
      <c r="B1141" t="s">
        <v>2456</v>
      </c>
      <c r="C1141">
        <v>0</v>
      </c>
      <c r="D1141">
        <v>2</v>
      </c>
      <c r="E1141" t="str">
        <f>_xlfn.CONCAT(Cours_statut[[#This Row],[Code MEQ]],"-",Cours_statut[[#This Row],[Code d''option]],"-0",Cours_statut[[#This Row],[Version du cours]])</f>
        <v>410-540-90-0-02</v>
      </c>
      <c r="F1141">
        <v>4</v>
      </c>
      <c r="G1141">
        <v>1</v>
      </c>
      <c r="H1141" s="2">
        <v>36467</v>
      </c>
      <c r="I1141" t="s">
        <v>960</v>
      </c>
      <c r="J1141">
        <v>3</v>
      </c>
      <c r="K1141" t="e">
        <f>VLOOKUP(Cours_statut[[#This Row],[CodeCours]],Tableau1[[Code de Cours Complet]:[Évaluations]],5,0)</f>
        <v>#N/A</v>
      </c>
      <c r="L1141" s="2">
        <v>40010</v>
      </c>
      <c r="M1141" t="s">
        <v>961</v>
      </c>
      <c r="N1141" t="s">
        <v>344</v>
      </c>
    </row>
    <row r="1142" spans="1:14" hidden="1" x14ac:dyDescent="0.25">
      <c r="A1142" t="s">
        <v>2500</v>
      </c>
      <c r="B1142" t="s">
        <v>2501</v>
      </c>
      <c r="C1142">
        <v>0</v>
      </c>
      <c r="D1142">
        <v>0</v>
      </c>
      <c r="E1142" t="str">
        <f>_xlfn.CONCAT(Cours_statut[[#This Row],[Code MEQ]],"-",Cours_statut[[#This Row],[Code d''option]],"-0",Cours_statut[[#This Row],[Version du cours]])</f>
        <v>410-611-90-0-00</v>
      </c>
      <c r="F1142">
        <v>5</v>
      </c>
      <c r="G1142">
        <v>1</v>
      </c>
      <c r="H1142" s="2">
        <v>36213</v>
      </c>
      <c r="I1142" t="s">
        <v>960</v>
      </c>
      <c r="J1142">
        <v>3</v>
      </c>
      <c r="K1142" t="e">
        <f>VLOOKUP(Cours_statut[[#This Row],[CodeCours]],Tableau1[[Code de Cours Complet]:[Évaluations]],5,0)</f>
        <v>#N/A</v>
      </c>
      <c r="L1142" s="2">
        <v>40010</v>
      </c>
      <c r="M1142" t="s">
        <v>961</v>
      </c>
      <c r="N1142" t="s">
        <v>344</v>
      </c>
    </row>
    <row r="1143" spans="1:14" x14ac:dyDescent="0.25">
      <c r="A1143" t="s">
        <v>2982</v>
      </c>
      <c r="B1143" t="s">
        <v>2983</v>
      </c>
      <c r="C1143">
        <v>60</v>
      </c>
      <c r="D1143">
        <v>1</v>
      </c>
      <c r="E1143" t="str">
        <f>_xlfn.CONCAT(Cours_statut[[#This Row],[Code MEQ]],"-",Cours_statut[[#This Row],[Code d''option]],"-0",Cours_statut[[#This Row],[Version du cours]])</f>
        <v>604-002-FD-60-01</v>
      </c>
      <c r="F1143">
        <v>4</v>
      </c>
      <c r="G1143">
        <v>2</v>
      </c>
      <c r="H1143" s="2">
        <v>43733</v>
      </c>
      <c r="I1143" t="s">
        <v>974</v>
      </c>
      <c r="J1143">
        <v>2</v>
      </c>
      <c r="K1143" t="str">
        <f>VLOOKUP(Cours_statut[[#This Row],[CodeCours]],Tableau1[[Code de Cours Complet]:[Évaluations]],5,0)</f>
        <v>EFel1</v>
      </c>
      <c r="L1143" s="2"/>
      <c r="M1143" t="s">
        <v>344</v>
      </c>
      <c r="N1143" t="s">
        <v>344</v>
      </c>
    </row>
    <row r="1144" spans="1:14" hidden="1" x14ac:dyDescent="0.25">
      <c r="A1144" t="s">
        <v>2560</v>
      </c>
      <c r="B1144" t="s">
        <v>2561</v>
      </c>
      <c r="C1144">
        <v>0</v>
      </c>
      <c r="D1144">
        <v>0</v>
      </c>
      <c r="E1144" t="str">
        <f>_xlfn.CONCAT(Cours_statut[[#This Row],[Code MEQ]],"-",Cours_statut[[#This Row],[Code d''option]],"-0",Cours_statut[[#This Row],[Version du cours]])</f>
        <v>410-821-91-0-00</v>
      </c>
      <c r="F1144">
        <v>2</v>
      </c>
      <c r="G1144">
        <v>1</v>
      </c>
      <c r="H1144" s="2">
        <v>35954</v>
      </c>
      <c r="I1144" t="s">
        <v>960</v>
      </c>
      <c r="J1144">
        <v>3</v>
      </c>
      <c r="K1144" t="e">
        <f>VLOOKUP(Cours_statut[[#This Row],[CodeCours]],Tableau1[[Code de Cours Complet]:[Évaluations]],5,0)</f>
        <v>#N/A</v>
      </c>
      <c r="L1144" s="2">
        <v>40010</v>
      </c>
      <c r="M1144" t="s">
        <v>961</v>
      </c>
      <c r="N1144" t="s">
        <v>344</v>
      </c>
    </row>
    <row r="1145" spans="1:14" hidden="1" x14ac:dyDescent="0.25">
      <c r="A1145" t="s">
        <v>2574</v>
      </c>
      <c r="B1145" t="s">
        <v>2575</v>
      </c>
      <c r="C1145">
        <v>0</v>
      </c>
      <c r="D1145">
        <v>0</v>
      </c>
      <c r="E1145" t="str">
        <f>_xlfn.CONCAT(Cours_statut[[#This Row],[Code MEQ]],"-",Cours_statut[[#This Row],[Code d''option]],"-0",Cours_statut[[#This Row],[Version du cours]])</f>
        <v>410-824-91-0-00</v>
      </c>
      <c r="F1145">
        <v>3</v>
      </c>
      <c r="G1145">
        <v>1</v>
      </c>
      <c r="H1145" s="2">
        <v>35584</v>
      </c>
      <c r="I1145" t="s">
        <v>960</v>
      </c>
      <c r="J1145">
        <v>3</v>
      </c>
      <c r="K1145" t="e">
        <f>VLOOKUP(Cours_statut[[#This Row],[CodeCours]],Tableau1[[Code de Cours Complet]:[Évaluations]],5,0)</f>
        <v>#N/A</v>
      </c>
      <c r="L1145" s="2">
        <v>40010</v>
      </c>
      <c r="M1145" t="s">
        <v>961</v>
      </c>
      <c r="N1145" t="s">
        <v>344</v>
      </c>
    </row>
    <row r="1146" spans="1:14" hidden="1" x14ac:dyDescent="0.25">
      <c r="A1146" t="s">
        <v>2583</v>
      </c>
      <c r="B1146" t="s">
        <v>2584</v>
      </c>
      <c r="C1146">
        <v>0</v>
      </c>
      <c r="D1146">
        <v>0</v>
      </c>
      <c r="E1146" t="str">
        <f>_xlfn.CONCAT(Cours_statut[[#This Row],[Code MEQ]],"-",Cours_statut[[#This Row],[Code d''option]],"-0",Cours_statut[[#This Row],[Version du cours]])</f>
        <v>410-827-91-0-00</v>
      </c>
      <c r="F1146">
        <v>2</v>
      </c>
      <c r="G1146">
        <v>1</v>
      </c>
      <c r="H1146" s="2">
        <v>35584</v>
      </c>
      <c r="I1146" t="s">
        <v>960</v>
      </c>
      <c r="J1146">
        <v>3</v>
      </c>
      <c r="K1146" t="e">
        <f>VLOOKUP(Cours_statut[[#This Row],[CodeCours]],Tableau1[[Code de Cours Complet]:[Évaluations]],5,0)</f>
        <v>#N/A</v>
      </c>
      <c r="L1146" s="2">
        <v>40010</v>
      </c>
      <c r="M1146" t="s">
        <v>961</v>
      </c>
      <c r="N1146" t="s">
        <v>344</v>
      </c>
    </row>
    <row r="1147" spans="1:14" hidden="1" x14ac:dyDescent="0.25">
      <c r="A1147" t="s">
        <v>2607</v>
      </c>
      <c r="B1147" t="s">
        <v>2608</v>
      </c>
      <c r="C1147">
        <v>0</v>
      </c>
      <c r="D1147">
        <v>0</v>
      </c>
      <c r="E1147" t="str">
        <f>_xlfn.CONCAT(Cours_statut[[#This Row],[Code MEQ]],"-",Cours_statut[[#This Row],[Code d''option]],"-0",Cours_statut[[#This Row],[Version du cours]])</f>
        <v>410-938-90-0-00</v>
      </c>
      <c r="F1147">
        <v>5</v>
      </c>
      <c r="G1147">
        <v>1</v>
      </c>
      <c r="H1147" s="2">
        <v>34709</v>
      </c>
      <c r="I1147" t="s">
        <v>960</v>
      </c>
      <c r="J1147">
        <v>3</v>
      </c>
      <c r="K1147" t="e">
        <f>VLOOKUP(Cours_statut[[#This Row],[CodeCours]],Tableau1[[Code de Cours Complet]:[Évaluations]],5,0)</f>
        <v>#N/A</v>
      </c>
      <c r="L1147" s="2">
        <v>40010</v>
      </c>
      <c r="M1147" t="s">
        <v>961</v>
      </c>
      <c r="N1147" t="s">
        <v>344</v>
      </c>
    </row>
    <row r="1148" spans="1:14" hidden="1" x14ac:dyDescent="0.25">
      <c r="A1148" t="s">
        <v>2730</v>
      </c>
      <c r="B1148" t="s">
        <v>2731</v>
      </c>
      <c r="C1148">
        <v>0</v>
      </c>
      <c r="D1148">
        <v>0</v>
      </c>
      <c r="E1148" t="str">
        <f>_xlfn.CONCAT(Cours_statut[[#This Row],[Code MEQ]],"-",Cours_statut[[#This Row],[Code d''option]],"-0",Cours_statut[[#This Row],[Version du cours]])</f>
        <v>504-FPF-03-0-00</v>
      </c>
      <c r="F1148">
        <v>6</v>
      </c>
      <c r="G1148">
        <v>1</v>
      </c>
      <c r="H1148" s="2">
        <v>34801</v>
      </c>
      <c r="I1148" t="s">
        <v>960</v>
      </c>
      <c r="J1148">
        <v>3</v>
      </c>
      <c r="K1148" t="e">
        <f>VLOOKUP(Cours_statut[[#This Row],[CodeCours]],Tableau1[[Code de Cours Complet]:[Évaluations]],5,0)</f>
        <v>#N/A</v>
      </c>
      <c r="L1148" s="2">
        <v>40010</v>
      </c>
      <c r="M1148" t="s">
        <v>961</v>
      </c>
      <c r="N1148" t="s">
        <v>344</v>
      </c>
    </row>
    <row r="1149" spans="1:14" hidden="1" x14ac:dyDescent="0.25">
      <c r="A1149" t="s">
        <v>2764</v>
      </c>
      <c r="B1149" t="s">
        <v>2766</v>
      </c>
      <c r="C1149">
        <v>10</v>
      </c>
      <c r="D1149">
        <v>1</v>
      </c>
      <c r="E1149" t="str">
        <f>_xlfn.CONCAT(Cours_statut[[#This Row],[Code MEQ]],"-",Cours_statut[[#This Row],[Code d''option]],"-0",Cours_statut[[#This Row],[Version du cours]])</f>
        <v>601-001-03-10-01</v>
      </c>
      <c r="F1149">
        <v>5</v>
      </c>
      <c r="G1149">
        <v>1</v>
      </c>
      <c r="H1149" s="2">
        <v>37076</v>
      </c>
      <c r="I1149" t="s">
        <v>960</v>
      </c>
      <c r="J1149">
        <v>3</v>
      </c>
      <c r="K1149" t="e">
        <f>VLOOKUP(Cours_statut[[#This Row],[CodeCours]],Tableau1[[Code de Cours Complet]:[Évaluations]],5,0)</f>
        <v>#N/A</v>
      </c>
      <c r="L1149" s="2">
        <v>40010</v>
      </c>
      <c r="M1149" t="s">
        <v>961</v>
      </c>
      <c r="N1149" t="s">
        <v>344</v>
      </c>
    </row>
    <row r="1150" spans="1:14" x14ac:dyDescent="0.25">
      <c r="A1150" t="s">
        <v>2944</v>
      </c>
      <c r="B1150" t="s">
        <v>2948</v>
      </c>
      <c r="C1150">
        <v>65</v>
      </c>
      <c r="D1150">
        <v>3</v>
      </c>
      <c r="E1150" t="str">
        <f>_xlfn.CONCAT(Cours_statut[[#This Row],[Code MEQ]],"-",Cours_statut[[#This Row],[Code d''option]],"-0",Cours_statut[[#This Row],[Version du cours]])</f>
        <v>602-101-MQ-65-03</v>
      </c>
      <c r="F1150">
        <v>5</v>
      </c>
      <c r="G1150">
        <v>2</v>
      </c>
      <c r="H1150" s="2">
        <v>43706</v>
      </c>
      <c r="I1150" t="s">
        <v>974</v>
      </c>
      <c r="J1150">
        <v>2</v>
      </c>
      <c r="K1150" t="str">
        <f>VLOOKUP(Cours_statut[[#This Row],[CodeCours]],Tableau1[[Code de Cours Complet]:[Évaluations]],5,0)</f>
        <v>Autre modèle : Écrit + Oral</v>
      </c>
      <c r="L1150" s="2"/>
      <c r="M1150" t="s">
        <v>344</v>
      </c>
      <c r="N1150" t="s">
        <v>344</v>
      </c>
    </row>
    <row r="1151" spans="1:14" hidden="1" x14ac:dyDescent="0.25">
      <c r="A1151" t="s">
        <v>2831</v>
      </c>
      <c r="B1151" t="s">
        <v>2840</v>
      </c>
      <c r="C1151">
        <v>19</v>
      </c>
      <c r="D1151">
        <v>2</v>
      </c>
      <c r="E1151" t="str">
        <f>_xlfn.CONCAT(Cours_statut[[#This Row],[Code MEQ]],"-",Cours_statut[[#This Row],[Code d''option]],"-0",Cours_statut[[#This Row],[Version du cours]])</f>
        <v>601-103-04-19-02</v>
      </c>
      <c r="F1151">
        <v>4</v>
      </c>
      <c r="G1151">
        <v>1</v>
      </c>
      <c r="H1151" s="2">
        <v>37278</v>
      </c>
      <c r="I1151" t="s">
        <v>960</v>
      </c>
      <c r="J1151">
        <v>3</v>
      </c>
      <c r="K1151" t="e">
        <f>VLOOKUP(Cours_statut[[#This Row],[CodeCours]],Tableau1[[Code de Cours Complet]:[Évaluations]],5,0)</f>
        <v>#N/A</v>
      </c>
      <c r="L1151" s="2">
        <v>40010</v>
      </c>
      <c r="M1151" t="s">
        <v>961</v>
      </c>
      <c r="N1151" t="s">
        <v>344</v>
      </c>
    </row>
    <row r="1152" spans="1:14" x14ac:dyDescent="0.25">
      <c r="A1152" t="s">
        <v>2071</v>
      </c>
      <c r="B1152" t="s">
        <v>2073</v>
      </c>
      <c r="C1152">
        <v>65</v>
      </c>
      <c r="D1152">
        <v>1</v>
      </c>
      <c r="E1152" t="str">
        <f>_xlfn.CONCAT(Cours_statut[[#This Row],[Code MEQ]],"-",Cours_statut[[#This Row],[Code d''option]],"-0",Cours_statut[[#This Row],[Version du cours]])</f>
        <v>387-203-FD-65-01</v>
      </c>
      <c r="F1152">
        <v>4</v>
      </c>
      <c r="G1152">
        <v>2</v>
      </c>
      <c r="H1152" s="2">
        <v>43703</v>
      </c>
      <c r="I1152" t="s">
        <v>974</v>
      </c>
      <c r="J1152">
        <v>2</v>
      </c>
      <c r="K1152" t="str">
        <f>VLOOKUP(Cours_statut[[#This Row],[CodeCours]],Tableau1[[Code de Cours Complet]:[Évaluations]],5,0)</f>
        <v>Autre modèle : Écrit + Entrevue téléphonique à 1%</v>
      </c>
      <c r="L1152" s="2"/>
      <c r="M1152" t="s">
        <v>344</v>
      </c>
      <c r="N1152" t="s">
        <v>344</v>
      </c>
    </row>
    <row r="1153" spans="1:14" hidden="1" x14ac:dyDescent="0.25">
      <c r="A1153" t="s">
        <v>2879</v>
      </c>
      <c r="B1153" t="s">
        <v>2881</v>
      </c>
      <c r="C1153">
        <v>10</v>
      </c>
      <c r="D1153">
        <v>1</v>
      </c>
      <c r="E1153" t="str">
        <f>_xlfn.CONCAT(Cours_statut[[#This Row],[Code MEQ]],"-",Cours_statut[[#This Row],[Code d''option]],"-0",Cours_statut[[#This Row],[Version du cours]])</f>
        <v>601-904-85-10-01</v>
      </c>
      <c r="F1153">
        <v>5</v>
      </c>
      <c r="G1153">
        <v>1</v>
      </c>
      <c r="H1153" s="2">
        <v>37076</v>
      </c>
      <c r="I1153" t="s">
        <v>960</v>
      </c>
      <c r="J1153">
        <v>3</v>
      </c>
      <c r="K1153" t="e">
        <f>VLOOKUP(Cours_statut[[#This Row],[CodeCours]],Tableau1[[Code de Cours Complet]:[Évaluations]],5,0)</f>
        <v>#N/A</v>
      </c>
      <c r="L1153" s="2">
        <v>40010</v>
      </c>
      <c r="M1153" t="s">
        <v>961</v>
      </c>
      <c r="N1153" t="s">
        <v>344</v>
      </c>
    </row>
    <row r="1154" spans="1:14" hidden="1" x14ac:dyDescent="0.25">
      <c r="A1154" t="s">
        <v>2882</v>
      </c>
      <c r="B1154" t="s">
        <v>2884</v>
      </c>
      <c r="C1154">
        <v>0</v>
      </c>
      <c r="D1154">
        <v>2</v>
      </c>
      <c r="E1154" t="str">
        <f>_xlfn.CONCAT(Cours_statut[[#This Row],[Code MEQ]],"-",Cours_statut[[#This Row],[Code d''option]],"-0",Cours_statut[[#This Row],[Version du cours]])</f>
        <v>601-911-76-0-02</v>
      </c>
      <c r="F1154">
        <v>5</v>
      </c>
      <c r="G1154">
        <v>1</v>
      </c>
      <c r="H1154" s="2">
        <v>34388</v>
      </c>
      <c r="I1154" t="s">
        <v>960</v>
      </c>
      <c r="J1154">
        <v>3</v>
      </c>
      <c r="K1154" t="e">
        <f>VLOOKUP(Cours_statut[[#This Row],[CodeCours]],Tableau1[[Code de Cours Complet]:[Évaluations]],5,0)</f>
        <v>#N/A</v>
      </c>
      <c r="L1154" s="2">
        <v>40010</v>
      </c>
      <c r="M1154" t="s">
        <v>961</v>
      </c>
      <c r="N1154" t="s">
        <v>344</v>
      </c>
    </row>
    <row r="1155" spans="1:14" hidden="1" x14ac:dyDescent="0.25">
      <c r="A1155" t="s">
        <v>2887</v>
      </c>
      <c r="B1155" t="s">
        <v>2888</v>
      </c>
      <c r="C1155">
        <v>0</v>
      </c>
      <c r="D1155">
        <v>0</v>
      </c>
      <c r="E1155" t="str">
        <f>_xlfn.CONCAT(Cours_statut[[#This Row],[Code MEQ]],"-",Cours_statut[[#This Row],[Code d''option]],"-0",Cours_statut[[#This Row],[Version du cours]])</f>
        <v>601-924-67-0-00</v>
      </c>
      <c r="F1155">
        <v>5</v>
      </c>
      <c r="G1155">
        <v>1</v>
      </c>
      <c r="H1155" s="2">
        <v>33914</v>
      </c>
      <c r="I1155" t="s">
        <v>960</v>
      </c>
      <c r="J1155">
        <v>3</v>
      </c>
      <c r="K1155" t="e">
        <f>VLOOKUP(Cours_statut[[#This Row],[CodeCours]],Tableau1[[Code de Cours Complet]:[Évaluations]],5,0)</f>
        <v>#N/A</v>
      </c>
      <c r="L1155" s="2">
        <v>40010</v>
      </c>
      <c r="M1155" t="s">
        <v>961</v>
      </c>
      <c r="N1155" t="s">
        <v>344</v>
      </c>
    </row>
    <row r="1156" spans="1:14" hidden="1" x14ac:dyDescent="0.25">
      <c r="A1156" t="s">
        <v>2939</v>
      </c>
      <c r="B1156" t="s">
        <v>2940</v>
      </c>
      <c r="C1156">
        <v>0</v>
      </c>
      <c r="D1156">
        <v>0</v>
      </c>
      <c r="E1156" t="str">
        <f>_xlfn.CONCAT(Cours_statut[[#This Row],[Code MEQ]],"-",Cours_statut[[#This Row],[Code d''option]],"-0",Cours_statut[[#This Row],[Version du cours]])</f>
        <v>602-101-03-0-00</v>
      </c>
      <c r="F1156">
        <v>5</v>
      </c>
      <c r="G1156">
        <v>1</v>
      </c>
      <c r="H1156" s="2">
        <v>35843</v>
      </c>
      <c r="I1156" t="s">
        <v>960</v>
      </c>
      <c r="J1156">
        <v>3</v>
      </c>
      <c r="K1156" t="e">
        <f>VLOOKUP(Cours_statut[[#This Row],[CodeCours]],Tableau1[[Code de Cours Complet]:[Évaluations]],5,0)</f>
        <v>#N/A</v>
      </c>
      <c r="L1156" s="2">
        <v>40010</v>
      </c>
      <c r="M1156" t="s">
        <v>961</v>
      </c>
      <c r="N1156" t="s">
        <v>344</v>
      </c>
    </row>
    <row r="1157" spans="1:14" hidden="1" x14ac:dyDescent="0.25">
      <c r="A1157" t="s">
        <v>2986</v>
      </c>
      <c r="B1157" t="s">
        <v>2987</v>
      </c>
      <c r="C1157">
        <v>0</v>
      </c>
      <c r="D1157">
        <v>0</v>
      </c>
      <c r="E1157" t="str">
        <f>_xlfn.CONCAT(Cours_statut[[#This Row],[Code MEQ]],"-",Cours_statut[[#This Row],[Code d''option]],"-0",Cours_statut[[#This Row],[Version du cours]])</f>
        <v>604-100-03-0-00</v>
      </c>
      <c r="F1157">
        <v>4</v>
      </c>
      <c r="G1157">
        <v>1</v>
      </c>
      <c r="H1157" s="2">
        <v>36805</v>
      </c>
      <c r="I1157" t="s">
        <v>960</v>
      </c>
      <c r="J1157">
        <v>3</v>
      </c>
      <c r="K1157" t="e">
        <f>VLOOKUP(Cours_statut[[#This Row],[CodeCours]],Tableau1[[Code de Cours Complet]:[Évaluations]],5,0)</f>
        <v>#N/A</v>
      </c>
      <c r="L1157" s="2">
        <v>40010</v>
      </c>
      <c r="M1157" t="s">
        <v>961</v>
      </c>
      <c r="N1157" t="s">
        <v>344</v>
      </c>
    </row>
    <row r="1158" spans="1:14" hidden="1" x14ac:dyDescent="0.25">
      <c r="A1158" t="s">
        <v>2986</v>
      </c>
      <c r="B1158" t="s">
        <v>2991</v>
      </c>
      <c r="C1158">
        <v>19</v>
      </c>
      <c r="D1158">
        <v>1</v>
      </c>
      <c r="E1158" t="str">
        <f>_xlfn.CONCAT(Cours_statut[[#This Row],[Code MEQ]],"-",Cours_statut[[#This Row],[Code d''option]],"-0",Cours_statut[[#This Row],[Version du cours]])</f>
        <v>604-100-03-19-01</v>
      </c>
      <c r="F1158">
        <v>4</v>
      </c>
      <c r="G1158">
        <v>1</v>
      </c>
      <c r="H1158" s="2">
        <v>37503</v>
      </c>
      <c r="I1158" t="s">
        <v>960</v>
      </c>
      <c r="J1158">
        <v>3</v>
      </c>
      <c r="K1158" t="e">
        <f>VLOOKUP(Cours_statut[[#This Row],[CodeCours]],Tableau1[[Code de Cours Complet]:[Évaluations]],5,0)</f>
        <v>#N/A</v>
      </c>
      <c r="L1158" s="2">
        <v>40010</v>
      </c>
      <c r="M1158" t="s">
        <v>961</v>
      </c>
      <c r="N1158" t="s">
        <v>344</v>
      </c>
    </row>
    <row r="1159" spans="1:14" hidden="1" x14ac:dyDescent="0.25">
      <c r="A1159" t="s">
        <v>2997</v>
      </c>
      <c r="B1159" t="s">
        <v>2998</v>
      </c>
      <c r="C1159">
        <v>0</v>
      </c>
      <c r="D1159">
        <v>0</v>
      </c>
      <c r="E1159" t="str">
        <f>_xlfn.CONCAT(Cours_statut[[#This Row],[Code MEQ]],"-",Cours_statut[[#This Row],[Code d''option]],"-0",Cours_statut[[#This Row],[Version du cours]])</f>
        <v>604-101-03-0-00</v>
      </c>
      <c r="F1159">
        <v>5</v>
      </c>
      <c r="G1159">
        <v>1</v>
      </c>
      <c r="H1159" s="2">
        <v>35844</v>
      </c>
      <c r="I1159" t="s">
        <v>960</v>
      </c>
      <c r="J1159">
        <v>3</v>
      </c>
      <c r="K1159" t="e">
        <f>VLOOKUP(Cours_statut[[#This Row],[CodeCours]],Tableau1[[Code de Cours Complet]:[Évaluations]],5,0)</f>
        <v>#N/A</v>
      </c>
      <c r="L1159" s="2">
        <v>40010</v>
      </c>
      <c r="M1159" t="s">
        <v>961</v>
      </c>
      <c r="N1159" t="s">
        <v>344</v>
      </c>
    </row>
    <row r="1160" spans="1:14" x14ac:dyDescent="0.25">
      <c r="A1160" t="s">
        <v>2777</v>
      </c>
      <c r="B1160" t="s">
        <v>2780</v>
      </c>
      <c r="C1160">
        <v>66</v>
      </c>
      <c r="D1160">
        <v>1</v>
      </c>
      <c r="E1160" t="str">
        <f>_xlfn.CONCAT(Cours_statut[[#This Row],[Code MEQ]],"-",Cours_statut[[#This Row],[Code d''option]],"-0",Cours_statut[[#This Row],[Version du cours]])</f>
        <v>601-013-FD-66-01</v>
      </c>
      <c r="F1160">
        <v>5</v>
      </c>
      <c r="G1160">
        <v>1</v>
      </c>
      <c r="H1160" s="2">
        <v>43686</v>
      </c>
      <c r="I1160" t="s">
        <v>974</v>
      </c>
      <c r="J1160">
        <v>2</v>
      </c>
      <c r="K1160" t="str">
        <f>VLOOKUP(Cours_statut[[#This Row],[CodeCours]],Tableau1[[Code de Cours Complet]:[Évaluations]],5,0)</f>
        <v>Autre modèle : Écrit seulement</v>
      </c>
      <c r="L1160" s="2"/>
      <c r="M1160" t="s">
        <v>344</v>
      </c>
      <c r="N1160" t="s">
        <v>344</v>
      </c>
    </row>
    <row r="1161" spans="1:14" x14ac:dyDescent="0.25">
      <c r="A1161" t="s">
        <v>1489</v>
      </c>
      <c r="B1161" t="s">
        <v>1491</v>
      </c>
      <c r="C1161">
        <v>60</v>
      </c>
      <c r="D1161">
        <v>1</v>
      </c>
      <c r="E1161" t="str">
        <f>_xlfn.CONCAT(Cours_statut[[#This Row],[Code MEQ]],"-",Cours_statut[[#This Row],[Code d''option]],"-0",Cours_statut[[#This Row],[Version du cours]])</f>
        <v>300-301-RE-60-01</v>
      </c>
      <c r="F1161">
        <v>4</v>
      </c>
      <c r="G1161">
        <v>1</v>
      </c>
      <c r="H1161" s="2">
        <v>43677</v>
      </c>
      <c r="I1161" t="s">
        <v>974</v>
      </c>
      <c r="J1161">
        <v>2</v>
      </c>
      <c r="K1161" t="str">
        <f>VLOOKUP(Cours_statut[[#This Row],[CodeCours]],Tableau1[[Code de Cours Complet]:[Évaluations]],5,0)</f>
        <v>Autre modèle : Oral seulement</v>
      </c>
      <c r="L1161" s="2"/>
      <c r="M1161" t="s">
        <v>344</v>
      </c>
      <c r="N1161" t="s">
        <v>344</v>
      </c>
    </row>
    <row r="1162" spans="1:14" hidden="1" x14ac:dyDescent="0.25">
      <c r="A1162" t="s">
        <v>2997</v>
      </c>
      <c r="B1162" t="s">
        <v>3004</v>
      </c>
      <c r="C1162">
        <v>19</v>
      </c>
      <c r="D1162">
        <v>2</v>
      </c>
      <c r="E1162" t="str">
        <f>_xlfn.CONCAT(Cours_statut[[#This Row],[Code MEQ]],"-",Cours_statut[[#This Row],[Code d''option]],"-0",Cours_statut[[#This Row],[Version du cours]])</f>
        <v>604-101-03-19-02</v>
      </c>
      <c r="F1162">
        <v>4</v>
      </c>
      <c r="G1162">
        <v>2</v>
      </c>
      <c r="H1162" s="2">
        <v>37692</v>
      </c>
      <c r="I1162" t="s">
        <v>960</v>
      </c>
      <c r="J1162">
        <v>3</v>
      </c>
      <c r="K1162" t="e">
        <f>VLOOKUP(Cours_statut[[#This Row],[CodeCours]],Tableau1[[Code de Cours Complet]:[Évaluations]],5,0)</f>
        <v>#N/A</v>
      </c>
      <c r="L1162" s="2">
        <v>40010</v>
      </c>
      <c r="M1162" t="s">
        <v>961</v>
      </c>
      <c r="N1162" t="s">
        <v>344</v>
      </c>
    </row>
    <row r="1163" spans="1:14" x14ac:dyDescent="0.25">
      <c r="A1163" t="s">
        <v>1220</v>
      </c>
      <c r="B1163" t="s">
        <v>1236</v>
      </c>
      <c r="C1163">
        <v>75</v>
      </c>
      <c r="D1163">
        <v>1</v>
      </c>
      <c r="E1163" t="str">
        <f>_xlfn.CONCAT(Cours_statut[[#This Row],[Code MEQ]],"-",Cours_statut[[#This Row],[Code d''option]],"-0",Cours_statut[[#This Row],[Version du cours]])</f>
        <v>201-103-RE-75-01</v>
      </c>
      <c r="F1163">
        <v>4</v>
      </c>
      <c r="G1163">
        <v>1</v>
      </c>
      <c r="H1163" s="2">
        <v>43591</v>
      </c>
      <c r="I1163" t="s">
        <v>974</v>
      </c>
      <c r="J1163">
        <v>2</v>
      </c>
      <c r="K1163" t="str">
        <f>VLOOKUP(Cours_statut[[#This Row],[CodeCours]],Tableau1[[Code de Cours Complet]:[Évaluations]],5,0)</f>
        <v>EFel1</v>
      </c>
      <c r="L1163" s="2"/>
      <c r="M1163" t="s">
        <v>344</v>
      </c>
      <c r="N1163" t="s">
        <v>344</v>
      </c>
    </row>
    <row r="1164" spans="1:14" hidden="1" x14ac:dyDescent="0.25">
      <c r="A1164" t="s">
        <v>3012</v>
      </c>
      <c r="B1164" t="s">
        <v>3013</v>
      </c>
      <c r="C1164">
        <v>0</v>
      </c>
      <c r="D1164">
        <v>0</v>
      </c>
      <c r="E1164" t="str">
        <f>_xlfn.CONCAT(Cours_statut[[#This Row],[Code MEQ]],"-",Cours_statut[[#This Row],[Code d''option]],"-0",Cours_statut[[#This Row],[Version du cours]])</f>
        <v>604-102-03-0-00</v>
      </c>
      <c r="F1164">
        <v>5</v>
      </c>
      <c r="G1164">
        <v>1</v>
      </c>
      <c r="H1164" s="2">
        <v>36430</v>
      </c>
      <c r="I1164" t="s">
        <v>960</v>
      </c>
      <c r="J1164">
        <v>3</v>
      </c>
      <c r="K1164" t="e">
        <f>VLOOKUP(Cours_statut[[#This Row],[CodeCours]],Tableau1[[Code de Cours Complet]:[Évaluations]],5,0)</f>
        <v>#N/A</v>
      </c>
      <c r="L1164" s="2">
        <v>40010</v>
      </c>
      <c r="M1164" t="s">
        <v>961</v>
      </c>
      <c r="N1164" t="s">
        <v>344</v>
      </c>
    </row>
    <row r="1165" spans="1:14" hidden="1" x14ac:dyDescent="0.25">
      <c r="A1165" t="s">
        <v>3021</v>
      </c>
      <c r="B1165" t="s">
        <v>3025</v>
      </c>
      <c r="C1165">
        <v>19</v>
      </c>
      <c r="D1165">
        <v>1</v>
      </c>
      <c r="E1165" t="str">
        <f>_xlfn.CONCAT(Cours_statut[[#This Row],[Code MEQ]],"-",Cours_statut[[#This Row],[Code d''option]],"-0",Cours_statut[[#This Row],[Version du cours]])</f>
        <v>604-103-03-19-01</v>
      </c>
      <c r="F1165">
        <v>4</v>
      </c>
      <c r="G1165">
        <v>1</v>
      </c>
      <c r="H1165" s="2">
        <v>37278</v>
      </c>
      <c r="I1165" t="s">
        <v>960</v>
      </c>
      <c r="J1165">
        <v>3</v>
      </c>
      <c r="K1165" t="e">
        <f>VLOOKUP(Cours_statut[[#This Row],[CodeCours]],Tableau1[[Code de Cours Complet]:[Évaluations]],5,0)</f>
        <v>#N/A</v>
      </c>
      <c r="L1165" s="2">
        <v>40010</v>
      </c>
      <c r="M1165" t="s">
        <v>961</v>
      </c>
      <c r="N1165" t="s">
        <v>344</v>
      </c>
    </row>
    <row r="1166" spans="1:14" hidden="1" x14ac:dyDescent="0.25">
      <c r="A1166" t="s">
        <v>3043</v>
      </c>
      <c r="B1166" t="s">
        <v>3049</v>
      </c>
      <c r="C1166">
        <v>19</v>
      </c>
      <c r="D1166">
        <v>1</v>
      </c>
      <c r="E1166" t="str">
        <f>_xlfn.CONCAT(Cours_statut[[#This Row],[Code MEQ]],"-",Cours_statut[[#This Row],[Code d''option]],"-0",Cours_statut[[#This Row],[Version du cours]])</f>
        <v>604-FPF-03-19-01</v>
      </c>
      <c r="F1166">
        <v>4</v>
      </c>
      <c r="G1166">
        <v>1</v>
      </c>
      <c r="H1166" s="2">
        <v>37278</v>
      </c>
      <c r="I1166" t="s">
        <v>960</v>
      </c>
      <c r="J1166">
        <v>3</v>
      </c>
      <c r="K1166" t="e">
        <f>VLOOKUP(Cours_statut[[#This Row],[CodeCours]],Tableau1[[Code de Cours Complet]:[Évaluations]],5,0)</f>
        <v>#N/A</v>
      </c>
      <c r="L1166" s="2">
        <v>40010</v>
      </c>
      <c r="M1166" t="s">
        <v>961</v>
      </c>
      <c r="N1166" t="s">
        <v>344</v>
      </c>
    </row>
    <row r="1167" spans="1:14" hidden="1" x14ac:dyDescent="0.25">
      <c r="A1167" t="s">
        <v>3043</v>
      </c>
      <c r="B1167" t="s">
        <v>3050</v>
      </c>
      <c r="C1167">
        <v>19</v>
      </c>
      <c r="D1167">
        <v>2</v>
      </c>
      <c r="E1167" t="str">
        <f>_xlfn.CONCAT(Cours_statut[[#This Row],[Code MEQ]],"-",Cours_statut[[#This Row],[Code d''option]],"-0",Cours_statut[[#This Row],[Version du cours]])</f>
        <v>604-FPF-03-19-02</v>
      </c>
      <c r="F1167">
        <v>4</v>
      </c>
      <c r="G1167">
        <v>2</v>
      </c>
      <c r="H1167" s="2">
        <v>37678</v>
      </c>
      <c r="I1167" t="s">
        <v>960</v>
      </c>
      <c r="J1167">
        <v>3</v>
      </c>
      <c r="K1167" t="e">
        <f>VLOOKUP(Cours_statut[[#This Row],[CodeCours]],Tableau1[[Code de Cours Complet]:[Évaluations]],5,0)</f>
        <v>#N/A</v>
      </c>
      <c r="L1167" s="2">
        <v>40010</v>
      </c>
      <c r="M1167" t="s">
        <v>961</v>
      </c>
      <c r="N1167" t="s">
        <v>344</v>
      </c>
    </row>
    <row r="1168" spans="1:14" hidden="1" x14ac:dyDescent="0.25">
      <c r="A1168" t="s">
        <v>3051</v>
      </c>
      <c r="B1168" t="s">
        <v>3052</v>
      </c>
      <c r="C1168">
        <v>0</v>
      </c>
      <c r="D1168">
        <v>0</v>
      </c>
      <c r="E1168" t="str">
        <f>_xlfn.CONCAT(Cours_statut[[#This Row],[Code MEQ]],"-",Cours_statut[[#This Row],[Code d''option]],"-0",Cours_statut[[#This Row],[Version du cours]])</f>
        <v>604-FPJ-03-0-00</v>
      </c>
      <c r="F1168">
        <v>5</v>
      </c>
      <c r="G1168">
        <v>1</v>
      </c>
      <c r="H1168" s="2">
        <v>36777</v>
      </c>
      <c r="I1168" t="s">
        <v>960</v>
      </c>
      <c r="J1168">
        <v>3</v>
      </c>
      <c r="K1168" t="e">
        <f>VLOOKUP(Cours_statut[[#This Row],[CodeCours]],Tableau1[[Code de Cours Complet]:[Évaluations]],5,0)</f>
        <v>#N/A</v>
      </c>
      <c r="L1168" s="2">
        <v>40010</v>
      </c>
      <c r="M1168" t="s">
        <v>961</v>
      </c>
      <c r="N1168" t="s">
        <v>344</v>
      </c>
    </row>
    <row r="1169" spans="1:14" hidden="1" x14ac:dyDescent="0.25">
      <c r="A1169" t="s">
        <v>3051</v>
      </c>
      <c r="B1169" t="s">
        <v>3059</v>
      </c>
      <c r="C1169">
        <v>19</v>
      </c>
      <c r="D1169">
        <v>1</v>
      </c>
      <c r="E1169" t="str">
        <f>_xlfn.CONCAT(Cours_statut[[#This Row],[Code MEQ]],"-",Cours_statut[[#This Row],[Code d''option]],"-0",Cours_statut[[#This Row],[Version du cours]])</f>
        <v>604-FPJ-03-19-01</v>
      </c>
      <c r="F1169">
        <v>5</v>
      </c>
      <c r="G1169">
        <v>1</v>
      </c>
      <c r="H1169" s="2">
        <v>37524</v>
      </c>
      <c r="I1169" t="s">
        <v>960</v>
      </c>
      <c r="J1169">
        <v>3</v>
      </c>
      <c r="K1169" t="e">
        <f>VLOOKUP(Cours_statut[[#This Row],[CodeCours]],Tableau1[[Code de Cours Complet]:[Évaluations]],5,0)</f>
        <v>#N/A</v>
      </c>
      <c r="L1169" s="2">
        <v>40010</v>
      </c>
      <c r="M1169" t="s">
        <v>961</v>
      </c>
      <c r="N1169" t="s">
        <v>344</v>
      </c>
    </row>
    <row r="1170" spans="1:14" hidden="1" x14ac:dyDescent="0.25">
      <c r="A1170" t="s">
        <v>3205</v>
      </c>
      <c r="B1170" t="s">
        <v>3206</v>
      </c>
      <c r="C1170">
        <v>0</v>
      </c>
      <c r="D1170">
        <v>0</v>
      </c>
      <c r="E1170" t="str">
        <f>_xlfn.CONCAT(Cours_statut[[#This Row],[Code MEQ]],"-",Cours_statut[[#This Row],[Code d''option]],"-0",Cours_statut[[#This Row],[Version du cours]])</f>
        <v>815-PAF-02-0-00</v>
      </c>
      <c r="F1170">
        <v>3</v>
      </c>
      <c r="G1170">
        <v>1</v>
      </c>
      <c r="H1170" s="2">
        <v>36081</v>
      </c>
      <c r="I1170" t="s">
        <v>960</v>
      </c>
      <c r="J1170">
        <v>3</v>
      </c>
      <c r="K1170" t="e">
        <f>VLOOKUP(Cours_statut[[#This Row],[CodeCours]],Tableau1[[Code de Cours Complet]:[Évaluations]],5,0)</f>
        <v>#N/A</v>
      </c>
      <c r="L1170" s="2">
        <v>40010</v>
      </c>
      <c r="M1170" t="s">
        <v>961</v>
      </c>
      <c r="N1170" t="s">
        <v>344</v>
      </c>
    </row>
    <row r="1171" spans="1:14" hidden="1" x14ac:dyDescent="0.25">
      <c r="A1171" t="s">
        <v>3777</v>
      </c>
      <c r="B1171" t="s">
        <v>3778</v>
      </c>
      <c r="C1171">
        <v>0</v>
      </c>
      <c r="D1171">
        <v>0</v>
      </c>
      <c r="E1171" t="str">
        <f>_xlfn.CONCAT(Cours_statut[[#This Row],[Code MEQ]],"-",Cours_statut[[#This Row],[Code d''option]],"-0",Cours_statut[[#This Row],[Version du cours]])</f>
        <v>990-300-01-0-00</v>
      </c>
      <c r="F1171">
        <v>1</v>
      </c>
      <c r="G1171">
        <v>1</v>
      </c>
      <c r="H1171" s="2">
        <v>36242</v>
      </c>
      <c r="I1171" t="s">
        <v>960</v>
      </c>
      <c r="J1171">
        <v>3</v>
      </c>
      <c r="K1171" t="e">
        <f>VLOOKUP(Cours_statut[[#This Row],[CodeCours]],Tableau1[[Code de Cours Complet]:[Évaluations]],5,0)</f>
        <v>#N/A</v>
      </c>
      <c r="L1171" s="2">
        <v>40010</v>
      </c>
      <c r="M1171" t="s">
        <v>961</v>
      </c>
      <c r="N1171" t="s">
        <v>344</v>
      </c>
    </row>
    <row r="1172" spans="1:14" hidden="1" x14ac:dyDescent="0.25">
      <c r="A1172" t="s">
        <v>3777</v>
      </c>
      <c r="B1172" t="s">
        <v>3779</v>
      </c>
      <c r="C1172">
        <v>10</v>
      </c>
      <c r="D1172">
        <v>1</v>
      </c>
      <c r="E1172" t="str">
        <f>_xlfn.CONCAT(Cours_statut[[#This Row],[Code MEQ]],"-",Cours_statut[[#This Row],[Code d''option]],"-0",Cours_statut[[#This Row],[Version du cours]])</f>
        <v>990-300-01-10-01</v>
      </c>
      <c r="F1172">
        <v>0</v>
      </c>
      <c r="G1172">
        <v>1</v>
      </c>
      <c r="H1172" s="2">
        <v>37085</v>
      </c>
      <c r="I1172" t="s">
        <v>960</v>
      </c>
      <c r="J1172">
        <v>3</v>
      </c>
      <c r="K1172" t="e">
        <f>VLOOKUP(Cours_statut[[#This Row],[CodeCours]],Tableau1[[Code de Cours Complet]:[Évaluations]],5,0)</f>
        <v>#N/A</v>
      </c>
      <c r="L1172" s="2">
        <v>40010</v>
      </c>
      <c r="M1172" t="s">
        <v>961</v>
      </c>
      <c r="N1172" t="s">
        <v>344</v>
      </c>
    </row>
    <row r="1173" spans="1:14" hidden="1" x14ac:dyDescent="0.25">
      <c r="A1173" t="s">
        <v>3788</v>
      </c>
      <c r="B1173" t="s">
        <v>3789</v>
      </c>
      <c r="C1173">
        <v>0</v>
      </c>
      <c r="D1173">
        <v>0</v>
      </c>
      <c r="E1173" t="str">
        <f>_xlfn.CONCAT(Cours_statut[[#This Row],[Code MEQ]],"-",Cours_statut[[#This Row],[Code d''option]],"-0",Cours_statut[[#This Row],[Version du cours]])</f>
        <v>990-415-11-0-00</v>
      </c>
      <c r="F1173">
        <v>1</v>
      </c>
      <c r="G1173">
        <v>1</v>
      </c>
      <c r="H1173" s="2">
        <v>36531</v>
      </c>
      <c r="I1173" t="s">
        <v>960</v>
      </c>
      <c r="J1173">
        <v>3</v>
      </c>
      <c r="K1173" t="e">
        <f>VLOOKUP(Cours_statut[[#This Row],[CodeCours]],Tableau1[[Code de Cours Complet]:[Évaluations]],5,0)</f>
        <v>#N/A</v>
      </c>
      <c r="L1173" s="2">
        <v>40010</v>
      </c>
      <c r="M1173" t="s">
        <v>961</v>
      </c>
      <c r="N1173" t="s">
        <v>344</v>
      </c>
    </row>
    <row r="1174" spans="1:14" hidden="1" x14ac:dyDescent="0.25">
      <c r="A1174" t="s">
        <v>1721</v>
      </c>
      <c r="B1174" t="s">
        <v>1723</v>
      </c>
      <c r="C1174">
        <v>0</v>
      </c>
      <c r="D1174">
        <v>2</v>
      </c>
      <c r="E1174" t="str">
        <f>_xlfn.CONCAT(Cours_statut[[#This Row],[Code MEQ]],"-",Cours_statut[[#This Row],[Code d''option]],"-0",Cours_statut[[#This Row],[Version du cours]])</f>
        <v>340-301-84-0-02</v>
      </c>
      <c r="F1174">
        <v>5</v>
      </c>
      <c r="G1174">
        <v>1</v>
      </c>
      <c r="H1174" s="2">
        <v>34590</v>
      </c>
      <c r="I1174" t="s">
        <v>960</v>
      </c>
      <c r="J1174">
        <v>3</v>
      </c>
      <c r="K1174" t="e">
        <f>VLOOKUP(Cours_statut[[#This Row],[CodeCours]],Tableau1[[Code de Cours Complet]:[Évaluations]],5,0)</f>
        <v>#N/A</v>
      </c>
      <c r="L1174" s="2">
        <v>40009</v>
      </c>
      <c r="M1174" t="s">
        <v>961</v>
      </c>
      <c r="N1174" t="s">
        <v>344</v>
      </c>
    </row>
    <row r="1175" spans="1:14" hidden="1" x14ac:dyDescent="0.25">
      <c r="A1175" t="s">
        <v>1958</v>
      </c>
      <c r="B1175" t="s">
        <v>1962</v>
      </c>
      <c r="C1175">
        <v>0</v>
      </c>
      <c r="D1175">
        <v>4</v>
      </c>
      <c r="E1175" t="str">
        <f>_xlfn.CONCAT(Cours_statut[[#This Row],[Code MEQ]],"-",Cours_statut[[#This Row],[Code d''option]],"-0",Cours_statut[[#This Row],[Version du cours]])</f>
        <v>360-902-85-0-04</v>
      </c>
      <c r="F1175">
        <v>5</v>
      </c>
      <c r="G1175">
        <v>1</v>
      </c>
      <c r="H1175" s="2">
        <v>35811</v>
      </c>
      <c r="I1175" t="s">
        <v>960</v>
      </c>
      <c r="J1175">
        <v>3</v>
      </c>
      <c r="K1175" t="e">
        <f>VLOOKUP(Cours_statut[[#This Row],[CodeCours]],Tableau1[[Code de Cours Complet]:[Évaluations]],5,0)</f>
        <v>#N/A</v>
      </c>
      <c r="L1175" s="2">
        <v>40009</v>
      </c>
      <c r="M1175" t="s">
        <v>961</v>
      </c>
      <c r="N1175" t="s">
        <v>344</v>
      </c>
    </row>
    <row r="1176" spans="1:14" hidden="1" x14ac:dyDescent="0.25">
      <c r="A1176" t="s">
        <v>2042</v>
      </c>
      <c r="B1176" t="s">
        <v>2043</v>
      </c>
      <c r="C1176">
        <v>0</v>
      </c>
      <c r="D1176">
        <v>0</v>
      </c>
      <c r="E1176" t="str">
        <f>_xlfn.CONCAT(Cours_statut[[#This Row],[Code MEQ]],"-",Cours_statut[[#This Row],[Code d''option]],"-0",Cours_statut[[#This Row],[Version du cours]])</f>
        <v>385-942-91-0-00</v>
      </c>
      <c r="F1176">
        <v>5</v>
      </c>
      <c r="G1176">
        <v>1</v>
      </c>
      <c r="H1176" s="2">
        <v>35194</v>
      </c>
      <c r="I1176" t="s">
        <v>960</v>
      </c>
      <c r="J1176">
        <v>3</v>
      </c>
      <c r="K1176" t="e">
        <f>VLOOKUP(Cours_statut[[#This Row],[CodeCours]],Tableau1[[Code de Cours Complet]:[Évaluations]],5,0)</f>
        <v>#N/A</v>
      </c>
      <c r="L1176" s="2">
        <v>40009</v>
      </c>
      <c r="M1176" t="s">
        <v>961</v>
      </c>
      <c r="N1176" t="s">
        <v>344</v>
      </c>
    </row>
    <row r="1177" spans="1:14" hidden="1" x14ac:dyDescent="0.25">
      <c r="A1177" t="s">
        <v>2042</v>
      </c>
      <c r="B1177" t="s">
        <v>2047</v>
      </c>
      <c r="C1177">
        <v>19</v>
      </c>
      <c r="D1177">
        <v>1</v>
      </c>
      <c r="E1177" t="str">
        <f>_xlfn.CONCAT(Cours_statut[[#This Row],[Code MEQ]],"-",Cours_statut[[#This Row],[Code d''option]],"-0",Cours_statut[[#This Row],[Version du cours]])</f>
        <v>385-942-91-19-01</v>
      </c>
      <c r="F1177">
        <v>5</v>
      </c>
      <c r="G1177">
        <v>1</v>
      </c>
      <c r="H1177" s="2">
        <v>37880</v>
      </c>
      <c r="I1177" t="s">
        <v>960</v>
      </c>
      <c r="J1177">
        <v>3</v>
      </c>
      <c r="K1177" t="e">
        <f>VLOOKUP(Cours_statut[[#This Row],[CodeCours]],Tableau1[[Code de Cours Complet]:[Évaluations]],5,0)</f>
        <v>#N/A</v>
      </c>
      <c r="L1177" s="2">
        <v>40009</v>
      </c>
      <c r="M1177" t="s">
        <v>961</v>
      </c>
      <c r="N1177" t="s">
        <v>344</v>
      </c>
    </row>
    <row r="1178" spans="1:14" hidden="1" x14ac:dyDescent="0.25">
      <c r="A1178" t="s">
        <v>2141</v>
      </c>
      <c r="B1178" t="s">
        <v>2150</v>
      </c>
      <c r="C1178">
        <v>19</v>
      </c>
      <c r="D1178">
        <v>3</v>
      </c>
      <c r="E1178" t="str">
        <f>_xlfn.CONCAT(Cours_statut[[#This Row],[Code MEQ]],"-",Cours_statut[[#This Row],[Code d''option]],"-0",Cours_statut[[#This Row],[Version du cours]])</f>
        <v>401-401-90-19-03</v>
      </c>
      <c r="F1178">
        <v>5</v>
      </c>
      <c r="G1178">
        <v>1</v>
      </c>
      <c r="H1178" s="2">
        <v>37880</v>
      </c>
      <c r="I1178" t="s">
        <v>960</v>
      </c>
      <c r="J1178">
        <v>3</v>
      </c>
      <c r="K1178" t="e">
        <f>VLOOKUP(Cours_statut[[#This Row],[CodeCours]],Tableau1[[Code de Cours Complet]:[Évaluations]],5,0)</f>
        <v>#N/A</v>
      </c>
      <c r="L1178" s="2">
        <v>40009</v>
      </c>
      <c r="M1178" t="s">
        <v>961</v>
      </c>
      <c r="N1178" t="s">
        <v>344</v>
      </c>
    </row>
    <row r="1179" spans="1:14" hidden="1" x14ac:dyDescent="0.25">
      <c r="A1179" t="s">
        <v>2195</v>
      </c>
      <c r="B1179" t="s">
        <v>2196</v>
      </c>
      <c r="C1179">
        <v>0</v>
      </c>
      <c r="D1179">
        <v>0</v>
      </c>
      <c r="E1179" t="str">
        <f>_xlfn.CONCAT(Cours_statut[[#This Row],[Code MEQ]],"-",Cours_statut[[#This Row],[Code d''option]],"-0",Cours_statut[[#This Row],[Version du cours]])</f>
        <v>401-FPF-01-0-00</v>
      </c>
      <c r="F1179">
        <v>1</v>
      </c>
      <c r="G1179">
        <v>1</v>
      </c>
      <c r="H1179" s="2">
        <v>34801</v>
      </c>
      <c r="I1179" t="s">
        <v>960</v>
      </c>
      <c r="J1179">
        <v>3</v>
      </c>
      <c r="K1179" t="e">
        <f>VLOOKUP(Cours_statut[[#This Row],[CodeCours]],Tableau1[[Code de Cours Complet]:[Évaluations]],5,0)</f>
        <v>#N/A</v>
      </c>
      <c r="L1179" s="2">
        <v>40009</v>
      </c>
      <c r="M1179" t="s">
        <v>961</v>
      </c>
      <c r="N1179" t="s">
        <v>344</v>
      </c>
    </row>
    <row r="1180" spans="1:14" hidden="1" x14ac:dyDescent="0.25">
      <c r="A1180" t="s">
        <v>2216</v>
      </c>
      <c r="B1180" t="s">
        <v>2222</v>
      </c>
      <c r="C1180">
        <v>19</v>
      </c>
      <c r="D1180">
        <v>2</v>
      </c>
      <c r="E1180" t="str">
        <f>_xlfn.CONCAT(Cours_statut[[#This Row],[Code MEQ]],"-",Cours_statut[[#This Row],[Code d''option]],"-0",Cours_statut[[#This Row],[Version du cours]])</f>
        <v>410-110-90-19-02</v>
      </c>
      <c r="F1180">
        <v>4</v>
      </c>
      <c r="G1180">
        <v>1</v>
      </c>
      <c r="H1180" s="2">
        <v>37510</v>
      </c>
      <c r="I1180" t="s">
        <v>960</v>
      </c>
      <c r="J1180">
        <v>3</v>
      </c>
      <c r="K1180" t="e">
        <f>VLOOKUP(Cours_statut[[#This Row],[CodeCours]],Tableau1[[Code de Cours Complet]:[Évaluations]],5,0)</f>
        <v>#N/A</v>
      </c>
      <c r="L1180" s="2">
        <v>40009</v>
      </c>
      <c r="M1180" t="s">
        <v>961</v>
      </c>
      <c r="N1180" t="s">
        <v>344</v>
      </c>
    </row>
    <row r="1181" spans="1:14" hidden="1" x14ac:dyDescent="0.25">
      <c r="A1181" t="s">
        <v>2246</v>
      </c>
      <c r="B1181" t="s">
        <v>2248</v>
      </c>
      <c r="C1181">
        <v>0</v>
      </c>
      <c r="D1181">
        <v>2</v>
      </c>
      <c r="E1181" t="str">
        <f>_xlfn.CONCAT(Cours_statut[[#This Row],[Code MEQ]],"-",Cours_statut[[#This Row],[Code d''option]],"-0",Cours_statut[[#This Row],[Version du cours]])</f>
        <v>410-158-85-0-02</v>
      </c>
      <c r="F1181">
        <v>5</v>
      </c>
      <c r="G1181">
        <v>1</v>
      </c>
      <c r="H1181" s="2">
        <v>35199</v>
      </c>
      <c r="I1181" t="s">
        <v>960</v>
      </c>
      <c r="J1181">
        <v>3</v>
      </c>
      <c r="K1181" t="e">
        <f>VLOOKUP(Cours_statut[[#This Row],[CodeCours]],Tableau1[[Code de Cours Complet]:[Évaluations]],5,0)</f>
        <v>#N/A</v>
      </c>
      <c r="L1181" s="2">
        <v>40009</v>
      </c>
      <c r="M1181" t="s">
        <v>961</v>
      </c>
      <c r="N1181" t="s">
        <v>344</v>
      </c>
    </row>
    <row r="1182" spans="1:14" hidden="1" x14ac:dyDescent="0.25">
      <c r="A1182" t="s">
        <v>2270</v>
      </c>
      <c r="B1182" t="s">
        <v>2272</v>
      </c>
      <c r="C1182">
        <v>0</v>
      </c>
      <c r="D1182">
        <v>2</v>
      </c>
      <c r="E1182" t="str">
        <f>_xlfn.CONCAT(Cours_statut[[#This Row],[Code MEQ]],"-",Cours_statut[[#This Row],[Code d''option]],"-0",Cours_statut[[#This Row],[Version du cours]])</f>
        <v>410-210-90-0-02</v>
      </c>
      <c r="F1182">
        <v>4</v>
      </c>
      <c r="G1182">
        <v>1</v>
      </c>
      <c r="H1182" s="2">
        <v>36901</v>
      </c>
      <c r="I1182" t="s">
        <v>960</v>
      </c>
      <c r="J1182">
        <v>3</v>
      </c>
      <c r="K1182" t="e">
        <f>VLOOKUP(Cours_statut[[#This Row],[CodeCours]],Tableau1[[Code de Cours Complet]:[Évaluations]],5,0)</f>
        <v>#N/A</v>
      </c>
      <c r="L1182" s="2">
        <v>40009</v>
      </c>
      <c r="M1182" t="s">
        <v>961</v>
      </c>
      <c r="N1182" t="s">
        <v>344</v>
      </c>
    </row>
    <row r="1183" spans="1:14" hidden="1" x14ac:dyDescent="0.25">
      <c r="A1183" t="s">
        <v>2270</v>
      </c>
      <c r="B1183" t="s">
        <v>2275</v>
      </c>
      <c r="C1183">
        <v>8</v>
      </c>
      <c r="D1183">
        <v>2</v>
      </c>
      <c r="E1183" t="str">
        <f>_xlfn.CONCAT(Cours_statut[[#This Row],[Code MEQ]],"-",Cours_statut[[#This Row],[Code d''option]],"-0",Cours_statut[[#This Row],[Version du cours]])</f>
        <v>410-210-90-8-02</v>
      </c>
      <c r="F1183">
        <v>4</v>
      </c>
      <c r="G1183">
        <v>1</v>
      </c>
      <c r="H1183" s="2">
        <v>36901</v>
      </c>
      <c r="I1183" t="s">
        <v>960</v>
      </c>
      <c r="J1183">
        <v>3</v>
      </c>
      <c r="K1183" t="e">
        <f>VLOOKUP(Cours_statut[[#This Row],[CodeCours]],Tableau1[[Code de Cours Complet]:[Évaluations]],5,0)</f>
        <v>#N/A</v>
      </c>
      <c r="L1183" s="2">
        <v>40009</v>
      </c>
      <c r="M1183" t="s">
        <v>961</v>
      </c>
      <c r="N1183" t="s">
        <v>344</v>
      </c>
    </row>
    <row r="1184" spans="1:14" hidden="1" x14ac:dyDescent="0.25">
      <c r="A1184" t="s">
        <v>2285</v>
      </c>
      <c r="B1184" t="s">
        <v>2286</v>
      </c>
      <c r="C1184">
        <v>0</v>
      </c>
      <c r="D1184">
        <v>0</v>
      </c>
      <c r="E1184" t="str">
        <f>_xlfn.CONCAT(Cours_statut[[#This Row],[Code MEQ]],"-",Cours_statut[[#This Row],[Code d''option]],"-0",Cours_statut[[#This Row],[Version du cours]])</f>
        <v>410-225-93-0-00</v>
      </c>
      <c r="F1184">
        <v>4</v>
      </c>
      <c r="G1184">
        <v>1</v>
      </c>
      <c r="H1184" s="2">
        <v>34961</v>
      </c>
      <c r="I1184" t="s">
        <v>960</v>
      </c>
      <c r="J1184">
        <v>3</v>
      </c>
      <c r="K1184" t="e">
        <f>VLOOKUP(Cours_statut[[#This Row],[CodeCours]],Tableau1[[Code de Cours Complet]:[Évaluations]],5,0)</f>
        <v>#N/A</v>
      </c>
      <c r="L1184" s="2">
        <v>40009</v>
      </c>
      <c r="M1184" t="s">
        <v>961</v>
      </c>
      <c r="N1184" t="s">
        <v>344</v>
      </c>
    </row>
    <row r="1185" spans="1:14" hidden="1" x14ac:dyDescent="0.25">
      <c r="A1185" t="s">
        <v>2319</v>
      </c>
      <c r="B1185" t="s">
        <v>2320</v>
      </c>
      <c r="C1185">
        <v>0</v>
      </c>
      <c r="D1185">
        <v>0</v>
      </c>
      <c r="E1185" t="str">
        <f>_xlfn.CONCAT(Cours_statut[[#This Row],[Code MEQ]],"-",Cours_statut[[#This Row],[Code d''option]],"-0",Cours_statut[[#This Row],[Version du cours]])</f>
        <v>410-305-93-0-00</v>
      </c>
      <c r="F1185">
        <v>3</v>
      </c>
      <c r="G1185">
        <v>1</v>
      </c>
      <c r="H1185" s="2">
        <v>35741</v>
      </c>
      <c r="I1185" t="s">
        <v>960</v>
      </c>
      <c r="J1185">
        <v>3</v>
      </c>
      <c r="K1185" t="e">
        <f>VLOOKUP(Cours_statut[[#This Row],[CodeCours]],Tableau1[[Code de Cours Complet]:[Évaluations]],5,0)</f>
        <v>#N/A</v>
      </c>
      <c r="L1185" s="2">
        <v>40009</v>
      </c>
      <c r="M1185" t="s">
        <v>961</v>
      </c>
      <c r="N1185" t="s">
        <v>344</v>
      </c>
    </row>
    <row r="1186" spans="1:14" hidden="1" x14ac:dyDescent="0.25">
      <c r="A1186" t="s">
        <v>2377</v>
      </c>
      <c r="B1186" t="s">
        <v>2386</v>
      </c>
      <c r="C1186">
        <v>19</v>
      </c>
      <c r="D1186">
        <v>3</v>
      </c>
      <c r="E1186" t="str">
        <f>_xlfn.CONCAT(Cours_statut[[#This Row],[Code MEQ]],"-",Cours_statut[[#This Row],[Code d''option]],"-0",Cours_statut[[#This Row],[Version du cours]])</f>
        <v>410-430-90-19-03</v>
      </c>
      <c r="F1186">
        <v>4</v>
      </c>
      <c r="G1186">
        <v>1</v>
      </c>
      <c r="H1186" s="2">
        <v>37678</v>
      </c>
      <c r="I1186" t="s">
        <v>960</v>
      </c>
      <c r="J1186">
        <v>3</v>
      </c>
      <c r="K1186" t="e">
        <f>VLOOKUP(Cours_statut[[#This Row],[CodeCours]],Tableau1[[Code de Cours Complet]:[Évaluations]],5,0)</f>
        <v>#N/A</v>
      </c>
      <c r="L1186" s="2">
        <v>40009</v>
      </c>
      <c r="M1186" t="s">
        <v>961</v>
      </c>
      <c r="N1186" t="s">
        <v>344</v>
      </c>
    </row>
    <row r="1187" spans="1:14" hidden="1" x14ac:dyDescent="0.25">
      <c r="A1187" t="s">
        <v>2440</v>
      </c>
      <c r="B1187" t="s">
        <v>2441</v>
      </c>
      <c r="C1187">
        <v>0</v>
      </c>
      <c r="D1187">
        <v>0</v>
      </c>
      <c r="E1187" t="str">
        <f>_xlfn.CONCAT(Cours_statut[[#This Row],[Code MEQ]],"-",Cours_statut[[#This Row],[Code d''option]],"-0",Cours_statut[[#This Row],[Version du cours]])</f>
        <v>410-530-90-0-00</v>
      </c>
      <c r="F1187">
        <v>5</v>
      </c>
      <c r="G1187">
        <v>1</v>
      </c>
      <c r="H1187" s="2">
        <v>34368</v>
      </c>
      <c r="I1187" t="s">
        <v>960</v>
      </c>
      <c r="J1187">
        <v>3</v>
      </c>
      <c r="K1187" t="e">
        <f>VLOOKUP(Cours_statut[[#This Row],[CodeCours]],Tableau1[[Code de Cours Complet]:[Évaluations]],5,0)</f>
        <v>#N/A</v>
      </c>
      <c r="L1187" s="2">
        <v>40009</v>
      </c>
      <c r="M1187" t="s">
        <v>961</v>
      </c>
      <c r="N1187" t="s">
        <v>344</v>
      </c>
    </row>
    <row r="1188" spans="1:14" hidden="1" x14ac:dyDescent="0.25">
      <c r="A1188" t="s">
        <v>2557</v>
      </c>
      <c r="B1188" t="s">
        <v>2558</v>
      </c>
      <c r="C1188">
        <v>0</v>
      </c>
      <c r="D1188">
        <v>0</v>
      </c>
      <c r="E1188" t="str">
        <f>_xlfn.CONCAT(Cours_statut[[#This Row],[Code MEQ]],"-",Cours_statut[[#This Row],[Code d''option]],"-0",Cours_statut[[#This Row],[Version du cours]])</f>
        <v>410-820-91-0-00</v>
      </c>
      <c r="F1188">
        <v>3</v>
      </c>
      <c r="G1188">
        <v>1</v>
      </c>
      <c r="H1188" s="2">
        <v>36404</v>
      </c>
      <c r="I1188" t="s">
        <v>960</v>
      </c>
      <c r="J1188">
        <v>3</v>
      </c>
      <c r="K1188" t="e">
        <f>VLOOKUP(Cours_statut[[#This Row],[CodeCours]],Tableau1[[Code de Cours Complet]:[Évaluations]],5,0)</f>
        <v>#N/A</v>
      </c>
      <c r="L1188" s="2">
        <v>40009</v>
      </c>
      <c r="M1188" t="s">
        <v>961</v>
      </c>
      <c r="N1188" t="s">
        <v>344</v>
      </c>
    </row>
    <row r="1189" spans="1:14" hidden="1" x14ac:dyDescent="0.25">
      <c r="A1189" t="s">
        <v>2563</v>
      </c>
      <c r="B1189" t="s">
        <v>2564</v>
      </c>
      <c r="C1189">
        <v>0</v>
      </c>
      <c r="D1189">
        <v>2</v>
      </c>
      <c r="E1189" t="str">
        <f>_xlfn.CONCAT(Cours_statut[[#This Row],[Code MEQ]],"-",Cours_statut[[#This Row],[Code d''option]],"-0",Cours_statut[[#This Row],[Version du cours]])</f>
        <v>410-822-91-0-02</v>
      </c>
      <c r="F1189">
        <v>5</v>
      </c>
      <c r="G1189">
        <v>1</v>
      </c>
      <c r="H1189" s="2">
        <v>35924</v>
      </c>
      <c r="I1189" t="s">
        <v>960</v>
      </c>
      <c r="J1189">
        <v>3</v>
      </c>
      <c r="K1189" t="e">
        <f>VLOOKUP(Cours_statut[[#This Row],[CodeCours]],Tableau1[[Code de Cours Complet]:[Évaluations]],5,0)</f>
        <v>#N/A</v>
      </c>
      <c r="L1189" s="2">
        <v>40009</v>
      </c>
      <c r="M1189" t="s">
        <v>961</v>
      </c>
      <c r="N1189" t="s">
        <v>344</v>
      </c>
    </row>
    <row r="1190" spans="1:14" hidden="1" x14ac:dyDescent="0.25">
      <c r="A1190" t="s">
        <v>2571</v>
      </c>
      <c r="B1190" t="s">
        <v>2572</v>
      </c>
      <c r="C1190">
        <v>0</v>
      </c>
      <c r="D1190">
        <v>0</v>
      </c>
      <c r="E1190" t="str">
        <f>_xlfn.CONCAT(Cours_statut[[#This Row],[Code MEQ]],"-",Cours_statut[[#This Row],[Code d''option]],"-0",Cours_statut[[#This Row],[Version du cours]])</f>
        <v>410-823-91-0-00</v>
      </c>
      <c r="F1190">
        <v>3</v>
      </c>
      <c r="G1190">
        <v>1</v>
      </c>
      <c r="H1190" s="2">
        <v>35521</v>
      </c>
      <c r="I1190" t="s">
        <v>960</v>
      </c>
      <c r="J1190">
        <v>3</v>
      </c>
      <c r="K1190" t="e">
        <f>VLOOKUP(Cours_statut[[#This Row],[CodeCours]],Tableau1[[Code de Cours Complet]:[Évaluations]],5,0)</f>
        <v>#N/A</v>
      </c>
      <c r="L1190" s="2">
        <v>40009</v>
      </c>
      <c r="M1190" t="s">
        <v>961</v>
      </c>
      <c r="N1190" t="s">
        <v>344</v>
      </c>
    </row>
    <row r="1191" spans="1:14" hidden="1" x14ac:dyDescent="0.25">
      <c r="A1191" t="s">
        <v>2580</v>
      </c>
      <c r="B1191" t="s">
        <v>2581</v>
      </c>
      <c r="C1191">
        <v>0</v>
      </c>
      <c r="D1191">
        <v>0</v>
      </c>
      <c r="E1191" t="str">
        <f>_xlfn.CONCAT(Cours_statut[[#This Row],[Code MEQ]],"-",Cours_statut[[#This Row],[Code d''option]],"-0",Cours_statut[[#This Row],[Version du cours]])</f>
        <v>410-826-91-0-00</v>
      </c>
      <c r="F1191">
        <v>2</v>
      </c>
      <c r="G1191">
        <v>1</v>
      </c>
      <c r="H1191" s="2">
        <v>36020</v>
      </c>
      <c r="I1191" t="s">
        <v>960</v>
      </c>
      <c r="J1191">
        <v>3</v>
      </c>
      <c r="K1191" t="e">
        <f>VLOOKUP(Cours_statut[[#This Row],[CodeCours]],Tableau1[[Code de Cours Complet]:[Évaluations]],5,0)</f>
        <v>#N/A</v>
      </c>
      <c r="L1191" s="2">
        <v>40009</v>
      </c>
      <c r="M1191" t="s">
        <v>961</v>
      </c>
      <c r="N1191" t="s">
        <v>344</v>
      </c>
    </row>
    <row r="1192" spans="1:14" hidden="1" x14ac:dyDescent="0.25">
      <c r="A1192" t="s">
        <v>2592</v>
      </c>
      <c r="B1192" t="s">
        <v>2593</v>
      </c>
      <c r="C1192">
        <v>0</v>
      </c>
      <c r="D1192">
        <v>0</v>
      </c>
      <c r="E1192" t="str">
        <f>_xlfn.CONCAT(Cours_statut[[#This Row],[Code MEQ]],"-",Cours_statut[[#This Row],[Code d''option]],"-0",Cours_statut[[#This Row],[Version du cours]])</f>
        <v>410-830-91-0-00</v>
      </c>
      <c r="F1192">
        <v>3</v>
      </c>
      <c r="G1192">
        <v>1</v>
      </c>
      <c r="H1192" s="2">
        <v>35919</v>
      </c>
      <c r="I1192" t="s">
        <v>960</v>
      </c>
      <c r="J1192">
        <v>3</v>
      </c>
      <c r="K1192" t="e">
        <f>VLOOKUP(Cours_statut[[#This Row],[CodeCours]],Tableau1[[Code de Cours Complet]:[Évaluations]],5,0)</f>
        <v>#N/A</v>
      </c>
      <c r="L1192" s="2">
        <v>40009</v>
      </c>
      <c r="M1192" t="s">
        <v>961</v>
      </c>
      <c r="N1192" t="s">
        <v>344</v>
      </c>
    </row>
    <row r="1193" spans="1:14" hidden="1" x14ac:dyDescent="0.25">
      <c r="A1193" t="s">
        <v>2595</v>
      </c>
      <c r="B1193" t="s">
        <v>2596</v>
      </c>
      <c r="C1193">
        <v>0</v>
      </c>
      <c r="D1193">
        <v>0</v>
      </c>
      <c r="E1193" t="str">
        <f>_xlfn.CONCAT(Cours_statut[[#This Row],[Code MEQ]],"-",Cours_statut[[#This Row],[Code d''option]],"-0",Cours_statut[[#This Row],[Version du cours]])</f>
        <v>410-831-91-0-00</v>
      </c>
      <c r="F1193">
        <v>2</v>
      </c>
      <c r="G1193">
        <v>1</v>
      </c>
      <c r="H1193" s="2">
        <v>36032</v>
      </c>
      <c r="I1193" t="s">
        <v>960</v>
      </c>
      <c r="J1193">
        <v>3</v>
      </c>
      <c r="K1193" t="e">
        <f>VLOOKUP(Cours_statut[[#This Row],[CodeCours]],Tableau1[[Code de Cours Complet]:[Évaluations]],5,0)</f>
        <v>#N/A</v>
      </c>
      <c r="L1193" s="2">
        <v>40009</v>
      </c>
      <c r="M1193" t="s">
        <v>961</v>
      </c>
      <c r="N1193" t="s">
        <v>344</v>
      </c>
    </row>
    <row r="1194" spans="1:14" hidden="1" x14ac:dyDescent="0.25">
      <c r="A1194" t="s">
        <v>2598</v>
      </c>
      <c r="B1194" t="s">
        <v>2599</v>
      </c>
      <c r="C1194">
        <v>0</v>
      </c>
      <c r="D1194">
        <v>0</v>
      </c>
      <c r="E1194" t="str">
        <f>_xlfn.CONCAT(Cours_statut[[#This Row],[Code MEQ]],"-",Cours_statut[[#This Row],[Code d''option]],"-0",Cours_statut[[#This Row],[Version du cours]])</f>
        <v>410-832-91-0-00</v>
      </c>
      <c r="F1194">
        <v>2</v>
      </c>
      <c r="G1194">
        <v>1</v>
      </c>
      <c r="H1194" s="2">
        <v>36404</v>
      </c>
      <c r="I1194" t="s">
        <v>960</v>
      </c>
      <c r="J1194">
        <v>3</v>
      </c>
      <c r="K1194" t="e">
        <f>VLOOKUP(Cours_statut[[#This Row],[CodeCours]],Tableau1[[Code de Cours Complet]:[Évaluations]],5,0)</f>
        <v>#N/A</v>
      </c>
      <c r="L1194" s="2">
        <v>40009</v>
      </c>
      <c r="M1194" t="s">
        <v>961</v>
      </c>
      <c r="N1194" t="s">
        <v>344</v>
      </c>
    </row>
    <row r="1195" spans="1:14" hidden="1" x14ac:dyDescent="0.25">
      <c r="A1195" t="s">
        <v>2601</v>
      </c>
      <c r="B1195" t="s">
        <v>2602</v>
      </c>
      <c r="C1195">
        <v>0</v>
      </c>
      <c r="D1195">
        <v>0</v>
      </c>
      <c r="E1195" t="str">
        <f>_xlfn.CONCAT(Cours_statut[[#This Row],[Code MEQ]],"-",Cours_statut[[#This Row],[Code d''option]],"-0",Cours_statut[[#This Row],[Version du cours]])</f>
        <v>410-833-91-0-00</v>
      </c>
      <c r="F1195">
        <v>2</v>
      </c>
      <c r="G1195">
        <v>1</v>
      </c>
      <c r="H1195" s="2">
        <v>35930</v>
      </c>
      <c r="I1195" t="s">
        <v>960</v>
      </c>
      <c r="J1195">
        <v>3</v>
      </c>
      <c r="K1195" t="e">
        <f>VLOOKUP(Cours_statut[[#This Row],[CodeCours]],Tableau1[[Code de Cours Complet]:[Évaluations]],5,0)</f>
        <v>#N/A</v>
      </c>
      <c r="L1195" s="2">
        <v>40009</v>
      </c>
      <c r="M1195" t="s">
        <v>961</v>
      </c>
      <c r="N1195" t="s">
        <v>344</v>
      </c>
    </row>
    <row r="1196" spans="1:14" hidden="1" x14ac:dyDescent="0.25">
      <c r="A1196" t="s">
        <v>2604</v>
      </c>
      <c r="B1196" t="s">
        <v>2605</v>
      </c>
      <c r="C1196">
        <v>0</v>
      </c>
      <c r="D1196">
        <v>0</v>
      </c>
      <c r="E1196" t="str">
        <f>_xlfn.CONCAT(Cours_statut[[#This Row],[Code MEQ]],"-",Cours_statut[[#This Row],[Code d''option]],"-0",Cours_statut[[#This Row],[Version du cours]])</f>
        <v>410-834-91-0-00</v>
      </c>
      <c r="F1196">
        <v>2</v>
      </c>
      <c r="G1196">
        <v>1</v>
      </c>
      <c r="H1196" s="2">
        <v>35584</v>
      </c>
      <c r="I1196" t="s">
        <v>960</v>
      </c>
      <c r="J1196">
        <v>3</v>
      </c>
      <c r="K1196" t="e">
        <f>VLOOKUP(Cours_statut[[#This Row],[CodeCours]],Tableau1[[Code de Cours Complet]:[Évaluations]],5,0)</f>
        <v>#N/A</v>
      </c>
      <c r="L1196" s="2">
        <v>40009</v>
      </c>
      <c r="M1196" t="s">
        <v>961</v>
      </c>
      <c r="N1196" t="s">
        <v>344</v>
      </c>
    </row>
    <row r="1197" spans="1:14" hidden="1" x14ac:dyDescent="0.25">
      <c r="A1197" t="s">
        <v>2654</v>
      </c>
      <c r="B1197" t="s">
        <v>2655</v>
      </c>
      <c r="C1197">
        <v>0</v>
      </c>
      <c r="D1197">
        <v>0</v>
      </c>
      <c r="E1197" t="str">
        <f>_xlfn.CONCAT(Cours_statut[[#This Row],[Code MEQ]],"-",Cours_statut[[#This Row],[Code d''option]],"-0",Cours_statut[[#This Row],[Version du cours]])</f>
        <v>412-111-89-0-00</v>
      </c>
      <c r="F1197">
        <v>5</v>
      </c>
      <c r="G1197">
        <v>1</v>
      </c>
      <c r="H1197" s="2">
        <v>33914</v>
      </c>
      <c r="I1197" t="s">
        <v>960</v>
      </c>
      <c r="J1197">
        <v>3</v>
      </c>
      <c r="K1197" t="e">
        <f>VLOOKUP(Cours_statut[[#This Row],[CodeCours]],Tableau1[[Code de Cours Complet]:[Évaluations]],5,0)</f>
        <v>#N/A</v>
      </c>
      <c r="L1197" s="2">
        <v>40009</v>
      </c>
      <c r="M1197" t="s">
        <v>961</v>
      </c>
      <c r="N1197" t="s">
        <v>344</v>
      </c>
    </row>
    <row r="1198" spans="1:14" hidden="1" x14ac:dyDescent="0.25">
      <c r="A1198" t="s">
        <v>2723</v>
      </c>
      <c r="B1198" t="s">
        <v>2724</v>
      </c>
      <c r="C1198">
        <v>0</v>
      </c>
      <c r="D1198">
        <v>0</v>
      </c>
      <c r="E1198" t="str">
        <f>_xlfn.CONCAT(Cours_statut[[#This Row],[Code MEQ]],"-",Cours_statut[[#This Row],[Code d''option]],"-0",Cours_statut[[#This Row],[Version du cours]])</f>
        <v>420-984-91-0-00</v>
      </c>
      <c r="F1198">
        <v>5</v>
      </c>
      <c r="G1198">
        <v>1</v>
      </c>
      <c r="H1198" s="2">
        <v>35893</v>
      </c>
      <c r="I1198" t="s">
        <v>960</v>
      </c>
      <c r="J1198">
        <v>3</v>
      </c>
      <c r="K1198" t="e">
        <f>VLOOKUP(Cours_statut[[#This Row],[CodeCours]],Tableau1[[Code de Cours Complet]:[Évaluations]],5,0)</f>
        <v>#N/A</v>
      </c>
      <c r="L1198" s="2">
        <v>40009</v>
      </c>
      <c r="M1198" t="s">
        <v>961</v>
      </c>
      <c r="N1198" t="s">
        <v>344</v>
      </c>
    </row>
    <row r="1199" spans="1:14" hidden="1" x14ac:dyDescent="0.25">
      <c r="A1199" t="s">
        <v>2742</v>
      </c>
      <c r="B1199" t="s">
        <v>2753</v>
      </c>
      <c r="C1199">
        <v>19</v>
      </c>
      <c r="D1199">
        <v>1</v>
      </c>
      <c r="E1199" t="str">
        <f>_xlfn.CONCAT(Cours_statut[[#This Row],[Code MEQ]],"-",Cours_statut[[#This Row],[Code d''option]],"-0",Cours_statut[[#This Row],[Version du cours]])</f>
        <v>504-FPH-03-19-01</v>
      </c>
      <c r="F1199">
        <v>4</v>
      </c>
      <c r="G1199">
        <v>1</v>
      </c>
      <c r="H1199" s="2">
        <v>37861</v>
      </c>
      <c r="I1199" t="s">
        <v>960</v>
      </c>
      <c r="J1199">
        <v>3</v>
      </c>
      <c r="K1199" t="e">
        <f>VLOOKUP(Cours_statut[[#This Row],[CodeCours]],Tableau1[[Code de Cours Complet]:[Évaluations]],5,0)</f>
        <v>#N/A</v>
      </c>
      <c r="L1199" s="2">
        <v>40009</v>
      </c>
      <c r="M1199" t="s">
        <v>961</v>
      </c>
      <c r="N1199" t="s">
        <v>344</v>
      </c>
    </row>
    <row r="1200" spans="1:14" hidden="1" x14ac:dyDescent="0.25">
      <c r="A1200" t="s">
        <v>2764</v>
      </c>
      <c r="B1200" t="s">
        <v>2767</v>
      </c>
      <c r="C1200">
        <v>19</v>
      </c>
      <c r="D1200">
        <v>1</v>
      </c>
      <c r="E1200" t="str">
        <f>_xlfn.CONCAT(Cours_statut[[#This Row],[Code MEQ]],"-",Cours_statut[[#This Row],[Code d''option]],"-0",Cours_statut[[#This Row],[Version du cours]])</f>
        <v>601-001-03-19-01</v>
      </c>
      <c r="F1200">
        <v>5</v>
      </c>
      <c r="G1200">
        <v>1</v>
      </c>
      <c r="H1200" s="2">
        <v>37525</v>
      </c>
      <c r="I1200" t="s">
        <v>960</v>
      </c>
      <c r="J1200">
        <v>3</v>
      </c>
      <c r="K1200" t="e">
        <f>VLOOKUP(Cours_statut[[#This Row],[CodeCours]],Tableau1[[Code de Cours Complet]:[Évaluations]],5,0)</f>
        <v>#N/A</v>
      </c>
      <c r="L1200" s="2">
        <v>40009</v>
      </c>
      <c r="M1200" t="s">
        <v>961</v>
      </c>
      <c r="N1200" t="s">
        <v>344</v>
      </c>
    </row>
    <row r="1201" spans="1:14" hidden="1" x14ac:dyDescent="0.25">
      <c r="A1201" t="s">
        <v>2781</v>
      </c>
      <c r="B1201" t="s">
        <v>2790</v>
      </c>
      <c r="C1201">
        <v>19</v>
      </c>
      <c r="D1201">
        <v>2</v>
      </c>
      <c r="E1201" t="str">
        <f>_xlfn.CONCAT(Cours_statut[[#This Row],[Code MEQ]],"-",Cours_statut[[#This Row],[Code d''option]],"-0",Cours_statut[[#This Row],[Version du cours]])</f>
        <v>601-101-04-19-02</v>
      </c>
      <c r="F1201">
        <v>4</v>
      </c>
      <c r="G1201">
        <v>1</v>
      </c>
      <c r="H1201" s="2">
        <v>37277</v>
      </c>
      <c r="I1201" t="s">
        <v>960</v>
      </c>
      <c r="J1201">
        <v>3</v>
      </c>
      <c r="K1201" t="e">
        <f>VLOOKUP(Cours_statut[[#This Row],[CodeCours]],Tableau1[[Code de Cours Complet]:[Évaluations]],5,0)</f>
        <v>#N/A</v>
      </c>
      <c r="L1201" s="2">
        <v>40009</v>
      </c>
      <c r="M1201" t="s">
        <v>961</v>
      </c>
      <c r="N1201" t="s">
        <v>344</v>
      </c>
    </row>
    <row r="1202" spans="1:14" hidden="1" x14ac:dyDescent="0.25">
      <c r="A1202" t="s">
        <v>2781</v>
      </c>
      <c r="B1202" t="s">
        <v>2791</v>
      </c>
      <c r="C1202">
        <v>50</v>
      </c>
      <c r="D1202">
        <v>1</v>
      </c>
      <c r="E1202" t="str">
        <f>_xlfn.CONCAT(Cours_statut[[#This Row],[Code MEQ]],"-",Cours_statut[[#This Row],[Code d''option]],"-0",Cours_statut[[#This Row],[Version du cours]])</f>
        <v>601-101-04-50-01</v>
      </c>
      <c r="F1202">
        <v>6</v>
      </c>
      <c r="G1202">
        <v>1</v>
      </c>
      <c r="H1202" s="2">
        <v>37095</v>
      </c>
      <c r="I1202" t="s">
        <v>960</v>
      </c>
      <c r="J1202">
        <v>3</v>
      </c>
      <c r="K1202" t="e">
        <f>VLOOKUP(Cours_statut[[#This Row],[CodeCours]],Tableau1[[Code de Cours Complet]:[Évaluations]],5,0)</f>
        <v>#N/A</v>
      </c>
      <c r="L1202" s="2">
        <v>40009</v>
      </c>
      <c r="M1202" t="s">
        <v>961</v>
      </c>
      <c r="N1202" t="s">
        <v>344</v>
      </c>
    </row>
    <row r="1203" spans="1:14" hidden="1" x14ac:dyDescent="0.25">
      <c r="A1203" t="s">
        <v>2813</v>
      </c>
      <c r="B1203" t="s">
        <v>2818</v>
      </c>
      <c r="C1203">
        <v>19</v>
      </c>
      <c r="D1203">
        <v>2</v>
      </c>
      <c r="E1203" t="str">
        <f>_xlfn.CONCAT(Cours_statut[[#This Row],[Code MEQ]],"-",Cours_statut[[#This Row],[Code d''option]],"-0",Cours_statut[[#This Row],[Version du cours]])</f>
        <v>601-102-04-19-02</v>
      </c>
      <c r="F1203">
        <v>4</v>
      </c>
      <c r="G1203">
        <v>1</v>
      </c>
      <c r="H1203" s="2">
        <v>37503</v>
      </c>
      <c r="I1203" t="s">
        <v>960</v>
      </c>
      <c r="J1203">
        <v>3</v>
      </c>
      <c r="K1203" t="e">
        <f>VLOOKUP(Cours_statut[[#This Row],[CodeCours]],Tableau1[[Code de Cours Complet]:[Évaluations]],5,0)</f>
        <v>#N/A</v>
      </c>
      <c r="L1203" s="2">
        <v>40009</v>
      </c>
      <c r="M1203" t="s">
        <v>961</v>
      </c>
      <c r="N1203" t="s">
        <v>344</v>
      </c>
    </row>
    <row r="1204" spans="1:14" hidden="1" x14ac:dyDescent="0.25">
      <c r="A1204" t="s">
        <v>2872</v>
      </c>
      <c r="B1204" t="s">
        <v>2878</v>
      </c>
      <c r="C1204">
        <v>10</v>
      </c>
      <c r="D1204">
        <v>3</v>
      </c>
      <c r="E1204" t="str">
        <f>_xlfn.CONCAT(Cours_statut[[#This Row],[Code MEQ]],"-",Cours_statut[[#This Row],[Code d''option]],"-0",Cours_statut[[#This Row],[Version du cours]])</f>
        <v>601-303-85-10-03</v>
      </c>
      <c r="F1204">
        <v>5</v>
      </c>
      <c r="G1204">
        <v>1</v>
      </c>
      <c r="H1204" s="2">
        <v>37104</v>
      </c>
      <c r="I1204" t="s">
        <v>960</v>
      </c>
      <c r="J1204">
        <v>3</v>
      </c>
      <c r="K1204" t="e">
        <f>VLOOKUP(Cours_statut[[#This Row],[CodeCours]],Tableau1[[Code de Cours Complet]:[Évaluations]],5,0)</f>
        <v>#N/A</v>
      </c>
      <c r="L1204" s="2">
        <v>40009</v>
      </c>
      <c r="M1204" t="s">
        <v>961</v>
      </c>
      <c r="N1204" t="s">
        <v>344</v>
      </c>
    </row>
    <row r="1205" spans="1:14" hidden="1" x14ac:dyDescent="0.25">
      <c r="A1205" t="s">
        <v>2889</v>
      </c>
      <c r="B1205" t="s">
        <v>2890</v>
      </c>
      <c r="C1205">
        <v>0</v>
      </c>
      <c r="D1205">
        <v>0</v>
      </c>
      <c r="E1205" t="str">
        <f>_xlfn.CONCAT(Cours_statut[[#This Row],[Code MEQ]],"-",Cours_statut[[#This Row],[Code d''option]],"-0",Cours_statut[[#This Row],[Version du cours]])</f>
        <v>601-935-85-0-00</v>
      </c>
      <c r="F1205">
        <v>4</v>
      </c>
      <c r="G1205">
        <v>1</v>
      </c>
      <c r="H1205" s="2">
        <v>34029</v>
      </c>
      <c r="I1205" t="s">
        <v>960</v>
      </c>
      <c r="J1205">
        <v>3</v>
      </c>
      <c r="K1205" t="e">
        <f>VLOOKUP(Cours_statut[[#This Row],[CodeCours]],Tableau1[[Code de Cours Complet]:[Évaluations]],5,0)</f>
        <v>#N/A</v>
      </c>
      <c r="L1205" s="2">
        <v>40009</v>
      </c>
      <c r="M1205" t="s">
        <v>961</v>
      </c>
      <c r="N1205" t="s">
        <v>344</v>
      </c>
    </row>
    <row r="1206" spans="1:14" hidden="1" x14ac:dyDescent="0.25">
      <c r="A1206" t="s">
        <v>3141</v>
      </c>
      <c r="B1206" t="s">
        <v>3145</v>
      </c>
      <c r="C1206">
        <v>2</v>
      </c>
      <c r="D1206">
        <v>0</v>
      </c>
      <c r="E1206" t="str">
        <f>_xlfn.CONCAT(Cours_statut[[#This Row],[Code MEQ]],"-",Cours_statut[[#This Row],[Code d''option]],"-0",Cours_statut[[#This Row],[Version du cours]])</f>
        <v>607-FPH-03-2-00</v>
      </c>
      <c r="F1206">
        <v>5</v>
      </c>
      <c r="G1206">
        <v>1</v>
      </c>
      <c r="H1206" s="2">
        <v>35468</v>
      </c>
      <c r="I1206" t="s">
        <v>960</v>
      </c>
      <c r="J1206">
        <v>3</v>
      </c>
      <c r="K1206" t="e">
        <f>VLOOKUP(Cours_statut[[#This Row],[CodeCours]],Tableau1[[Code de Cours Complet]:[Évaluations]],5,0)</f>
        <v>#N/A</v>
      </c>
      <c r="L1206" s="2">
        <v>40009</v>
      </c>
      <c r="M1206" t="s">
        <v>961</v>
      </c>
      <c r="N1206" t="s">
        <v>344</v>
      </c>
    </row>
    <row r="1207" spans="1:14" hidden="1" x14ac:dyDescent="0.25">
      <c r="A1207" t="s">
        <v>3550</v>
      </c>
      <c r="B1207" t="s">
        <v>3551</v>
      </c>
      <c r="C1207">
        <v>1</v>
      </c>
      <c r="D1207">
        <v>0</v>
      </c>
      <c r="E1207" t="str">
        <f>_xlfn.CONCAT(Cours_statut[[#This Row],[Code MEQ]],"-",Cours_statut[[#This Row],[Code d''option]],"-0",Cours_statut[[#This Row],[Version du cours]])</f>
        <v>842-SCA-01-1-00</v>
      </c>
      <c r="F1207">
        <v>3</v>
      </c>
      <c r="G1207">
        <v>0</v>
      </c>
      <c r="H1207" s="2">
        <v>36270</v>
      </c>
      <c r="I1207" t="s">
        <v>960</v>
      </c>
      <c r="J1207">
        <v>3</v>
      </c>
      <c r="K1207" t="e">
        <f>VLOOKUP(Cours_statut[[#This Row],[CodeCours]],Tableau1[[Code de Cours Complet]:[Évaluations]],5,0)</f>
        <v>#N/A</v>
      </c>
      <c r="L1207" s="2">
        <v>40009</v>
      </c>
      <c r="M1207" t="s">
        <v>961</v>
      </c>
      <c r="N1207" t="s">
        <v>344</v>
      </c>
    </row>
    <row r="1208" spans="1:14" hidden="1" x14ac:dyDescent="0.25">
      <c r="A1208" t="s">
        <v>1999</v>
      </c>
      <c r="B1208" t="s">
        <v>2012</v>
      </c>
      <c r="C1208">
        <v>19</v>
      </c>
      <c r="D1208">
        <v>4</v>
      </c>
      <c r="E1208" t="str">
        <f>_xlfn.CONCAT(Cours_statut[[#This Row],[Code MEQ]],"-",Cours_statut[[#This Row],[Code d''option]],"-0",Cours_statut[[#This Row],[Version du cours]])</f>
        <v>383-920-90-19-04</v>
      </c>
      <c r="F1208">
        <v>4</v>
      </c>
      <c r="G1208">
        <v>1</v>
      </c>
      <c r="H1208" s="2">
        <v>37410</v>
      </c>
      <c r="I1208" t="s">
        <v>960</v>
      </c>
      <c r="J1208">
        <v>3</v>
      </c>
      <c r="K1208" t="e">
        <f>VLOOKUP(Cours_statut[[#This Row],[CodeCours]],Tableau1[[Code de Cours Complet]:[Évaluations]],5,0)</f>
        <v>#N/A</v>
      </c>
      <c r="L1208" s="2">
        <v>40008</v>
      </c>
      <c r="M1208" t="s">
        <v>961</v>
      </c>
      <c r="N1208" t="s">
        <v>344</v>
      </c>
    </row>
    <row r="1209" spans="1:14" hidden="1" x14ac:dyDescent="0.25">
      <c r="A1209" t="s">
        <v>2265</v>
      </c>
      <c r="B1209" t="s">
        <v>2266</v>
      </c>
      <c r="C1209">
        <v>0</v>
      </c>
      <c r="D1209">
        <v>0</v>
      </c>
      <c r="E1209" t="str">
        <f>_xlfn.CONCAT(Cours_statut[[#This Row],[Code MEQ]],"-",Cours_statut[[#This Row],[Code d''option]],"-0",Cours_statut[[#This Row],[Version du cours]])</f>
        <v>410-205-93-0-00</v>
      </c>
      <c r="F1209">
        <v>5</v>
      </c>
      <c r="G1209">
        <v>1</v>
      </c>
      <c r="H1209" s="2">
        <v>34738</v>
      </c>
      <c r="I1209" t="s">
        <v>960</v>
      </c>
      <c r="J1209">
        <v>3</v>
      </c>
      <c r="K1209" t="e">
        <f>VLOOKUP(Cours_statut[[#This Row],[CodeCours]],Tableau1[[Code de Cours Complet]:[Évaluations]],5,0)</f>
        <v>#N/A</v>
      </c>
      <c r="L1209" s="2">
        <v>40008</v>
      </c>
      <c r="M1209" t="s">
        <v>961</v>
      </c>
      <c r="N1209" t="s">
        <v>344</v>
      </c>
    </row>
    <row r="1210" spans="1:14" hidden="1" x14ac:dyDescent="0.25">
      <c r="A1210" t="s">
        <v>2297</v>
      </c>
      <c r="B1210" t="s">
        <v>2298</v>
      </c>
      <c r="C1210">
        <v>0</v>
      </c>
      <c r="D1210">
        <v>0</v>
      </c>
      <c r="E1210" t="str">
        <f>_xlfn.CONCAT(Cours_statut[[#This Row],[Code MEQ]],"-",Cours_statut[[#This Row],[Code d''option]],"-0",Cours_statut[[#This Row],[Version du cours]])</f>
        <v>410-245-93-0-00</v>
      </c>
      <c r="F1210">
        <v>4</v>
      </c>
      <c r="G1210">
        <v>1</v>
      </c>
      <c r="H1210" s="2">
        <v>35103</v>
      </c>
      <c r="I1210" t="s">
        <v>960</v>
      </c>
      <c r="J1210">
        <v>3</v>
      </c>
      <c r="K1210" t="e">
        <f>VLOOKUP(Cours_statut[[#This Row],[CodeCours]],Tableau1[[Code de Cours Complet]:[Évaluations]],5,0)</f>
        <v>#N/A</v>
      </c>
      <c r="L1210" s="2">
        <v>40008</v>
      </c>
      <c r="M1210" t="s">
        <v>961</v>
      </c>
      <c r="N1210" t="s">
        <v>344</v>
      </c>
    </row>
    <row r="1211" spans="1:14" hidden="1" x14ac:dyDescent="0.25">
      <c r="A1211" t="s">
        <v>2313</v>
      </c>
      <c r="B1211" t="s">
        <v>2314</v>
      </c>
      <c r="C1211">
        <v>0</v>
      </c>
      <c r="D1211">
        <v>0</v>
      </c>
      <c r="E1211" t="str">
        <f>_xlfn.CONCAT(Cours_statut[[#This Row],[Code MEQ]],"-",Cours_statut[[#This Row],[Code d''option]],"-0",Cours_statut[[#This Row],[Version du cours]])</f>
        <v>410-295-93-0-00</v>
      </c>
      <c r="F1211">
        <v>4</v>
      </c>
      <c r="G1211">
        <v>1</v>
      </c>
      <c r="H1211" s="2">
        <v>36140</v>
      </c>
      <c r="I1211" t="s">
        <v>960</v>
      </c>
      <c r="J1211">
        <v>3</v>
      </c>
      <c r="K1211" t="e">
        <f>VLOOKUP(Cours_statut[[#This Row],[CodeCours]],Tableau1[[Code de Cours Complet]:[Évaluations]],5,0)</f>
        <v>#N/A</v>
      </c>
      <c r="L1211" s="2">
        <v>40008</v>
      </c>
      <c r="M1211" t="s">
        <v>961</v>
      </c>
      <c r="N1211" t="s">
        <v>344</v>
      </c>
    </row>
    <row r="1212" spans="1:14" hidden="1" x14ac:dyDescent="0.25">
      <c r="A1212" t="s">
        <v>2713</v>
      </c>
      <c r="B1212" t="s">
        <v>2715</v>
      </c>
      <c r="C1212">
        <v>0</v>
      </c>
      <c r="D1212">
        <v>2</v>
      </c>
      <c r="E1212" t="str">
        <f>_xlfn.CONCAT(Cours_statut[[#This Row],[Code MEQ]],"-",Cours_statut[[#This Row],[Code d''option]],"-0",Cours_statut[[#This Row],[Version du cours]])</f>
        <v>420-971-91-0-02</v>
      </c>
      <c r="F1212">
        <v>5</v>
      </c>
      <c r="G1212">
        <v>1</v>
      </c>
      <c r="H1212" s="2">
        <v>35375</v>
      </c>
      <c r="I1212" t="s">
        <v>960</v>
      </c>
      <c r="J1212">
        <v>3</v>
      </c>
      <c r="K1212" t="e">
        <f>VLOOKUP(Cours_statut[[#This Row],[CodeCours]],Tableau1[[Code de Cours Complet]:[Évaluations]],5,0)</f>
        <v>#N/A</v>
      </c>
      <c r="L1212" s="2">
        <v>40008</v>
      </c>
      <c r="M1212" t="s">
        <v>961</v>
      </c>
      <c r="N1212" t="s">
        <v>344</v>
      </c>
    </row>
    <row r="1213" spans="1:14" hidden="1" x14ac:dyDescent="0.25">
      <c r="A1213" t="s">
        <v>2831</v>
      </c>
      <c r="B1213" t="s">
        <v>2833</v>
      </c>
      <c r="C1213">
        <v>0</v>
      </c>
      <c r="D1213">
        <v>2</v>
      </c>
      <c r="E1213" t="str">
        <f>_xlfn.CONCAT(Cours_statut[[#This Row],[Code MEQ]],"-",Cours_statut[[#This Row],[Code d''option]],"-0",Cours_statut[[#This Row],[Version du cours]])</f>
        <v>601-103-04-0-02</v>
      </c>
      <c r="F1213">
        <v>4</v>
      </c>
      <c r="G1213">
        <v>1</v>
      </c>
      <c r="H1213" s="2">
        <v>36684</v>
      </c>
      <c r="I1213" t="s">
        <v>960</v>
      </c>
      <c r="J1213">
        <v>3</v>
      </c>
      <c r="K1213" t="e">
        <f>VLOOKUP(Cours_statut[[#This Row],[CodeCours]],Tableau1[[Code de Cours Complet]:[Évaluations]],5,0)</f>
        <v>#N/A</v>
      </c>
      <c r="L1213" s="2">
        <v>40008</v>
      </c>
      <c r="M1213" t="s">
        <v>961</v>
      </c>
      <c r="N1213" t="s">
        <v>344</v>
      </c>
    </row>
    <row r="1214" spans="1:14" hidden="1" x14ac:dyDescent="0.25">
      <c r="A1214" t="s">
        <v>2867</v>
      </c>
      <c r="B1214" t="s">
        <v>2869</v>
      </c>
      <c r="C1214">
        <v>0</v>
      </c>
      <c r="D1214">
        <v>2</v>
      </c>
      <c r="E1214" t="str">
        <f>_xlfn.CONCAT(Cours_statut[[#This Row],[Code MEQ]],"-",Cours_statut[[#This Row],[Code d''option]],"-0",Cours_statut[[#This Row],[Version du cours]])</f>
        <v>601-302-85-0-02</v>
      </c>
      <c r="F1214">
        <v>5</v>
      </c>
      <c r="G1214">
        <v>1</v>
      </c>
      <c r="H1214" s="2">
        <v>33914</v>
      </c>
      <c r="I1214" t="s">
        <v>960</v>
      </c>
      <c r="J1214">
        <v>3</v>
      </c>
      <c r="K1214" t="e">
        <f>VLOOKUP(Cours_statut[[#This Row],[CodeCours]],Tableau1[[Code de Cours Complet]:[Évaluations]],5,0)</f>
        <v>#N/A</v>
      </c>
      <c r="L1214" s="2">
        <v>40008</v>
      </c>
      <c r="M1214" t="s">
        <v>961</v>
      </c>
      <c r="N1214" t="s">
        <v>344</v>
      </c>
    </row>
    <row r="1215" spans="1:14" hidden="1" x14ac:dyDescent="0.25">
      <c r="A1215" t="s">
        <v>2879</v>
      </c>
      <c r="B1215" t="s">
        <v>2880</v>
      </c>
      <c r="C1215">
        <v>0</v>
      </c>
      <c r="D1215">
        <v>0</v>
      </c>
      <c r="E1215" t="str">
        <f>_xlfn.CONCAT(Cours_statut[[#This Row],[Code MEQ]],"-",Cours_statut[[#This Row],[Code d''option]],"-0",Cours_statut[[#This Row],[Version du cours]])</f>
        <v>601-904-85-0-00</v>
      </c>
      <c r="F1215">
        <v>5</v>
      </c>
      <c r="G1215">
        <v>1</v>
      </c>
      <c r="H1215" s="2">
        <v>34365</v>
      </c>
      <c r="I1215" t="s">
        <v>960</v>
      </c>
      <c r="J1215">
        <v>3</v>
      </c>
      <c r="K1215" t="e">
        <f>VLOOKUP(Cours_statut[[#This Row],[CodeCours]],Tableau1[[Code de Cours Complet]:[Évaluations]],5,0)</f>
        <v>#N/A</v>
      </c>
      <c r="L1215" s="2">
        <v>40008</v>
      </c>
      <c r="M1215" t="s">
        <v>961</v>
      </c>
      <c r="N1215" t="s">
        <v>344</v>
      </c>
    </row>
    <row r="1216" spans="1:14" hidden="1" x14ac:dyDescent="0.25">
      <c r="A1216" t="s">
        <v>2301</v>
      </c>
      <c r="B1216" t="s">
        <v>2303</v>
      </c>
      <c r="C1216">
        <v>10</v>
      </c>
      <c r="D1216">
        <v>1</v>
      </c>
      <c r="E1216" t="str">
        <f>_xlfn.CONCAT(Cours_statut[[#This Row],[Code MEQ]],"-",Cours_statut[[#This Row],[Code d''option]],"-0",Cours_statut[[#This Row],[Version du cours]])</f>
        <v>410-255-93-10-01</v>
      </c>
      <c r="F1216">
        <v>4</v>
      </c>
      <c r="G1216">
        <v>1</v>
      </c>
      <c r="H1216" s="2">
        <v>37108</v>
      </c>
      <c r="I1216" t="s">
        <v>960</v>
      </c>
      <c r="J1216">
        <v>3</v>
      </c>
      <c r="K1216" t="e">
        <f>VLOOKUP(Cours_statut[[#This Row],[CodeCours]],Tableau1[[Code de Cours Complet]:[Évaluations]],5,0)</f>
        <v>#N/A</v>
      </c>
      <c r="L1216" s="2">
        <v>39941</v>
      </c>
      <c r="M1216" t="s">
        <v>961</v>
      </c>
      <c r="N1216" t="s">
        <v>344</v>
      </c>
    </row>
    <row r="1217" spans="1:14" hidden="1" x14ac:dyDescent="0.25">
      <c r="A1217" t="s">
        <v>1264</v>
      </c>
      <c r="B1217" t="s">
        <v>1269</v>
      </c>
      <c r="C1217">
        <v>14</v>
      </c>
      <c r="D1217">
        <v>1</v>
      </c>
      <c r="E1217" t="str">
        <f>_xlfn.CONCAT(Cours_statut[[#This Row],[Code MEQ]],"-",Cours_statut[[#This Row],[Code d''option]],"-0",Cours_statut[[#This Row],[Version du cours]])</f>
        <v>201-203-RE-14-01</v>
      </c>
      <c r="F1217">
        <v>0</v>
      </c>
      <c r="G1217">
        <v>1</v>
      </c>
      <c r="H1217" s="2">
        <v>39919</v>
      </c>
      <c r="I1217" t="s">
        <v>960</v>
      </c>
      <c r="J1217">
        <v>3</v>
      </c>
      <c r="K1217" t="e">
        <f>VLOOKUP(Cours_statut[[#This Row],[CodeCours]],Tableau1[[Code de Cours Complet]:[Évaluations]],5,0)</f>
        <v>#N/A</v>
      </c>
      <c r="L1217" s="2">
        <v>39919</v>
      </c>
      <c r="M1217" t="s">
        <v>961</v>
      </c>
      <c r="N1217" t="s">
        <v>344</v>
      </c>
    </row>
    <row r="1218" spans="1:14" hidden="1" x14ac:dyDescent="0.25">
      <c r="A1218" t="s">
        <v>1358</v>
      </c>
      <c r="B1218" t="s">
        <v>1362</v>
      </c>
      <c r="C1218">
        <v>14</v>
      </c>
      <c r="D1218">
        <v>1</v>
      </c>
      <c r="E1218" t="str">
        <f>_xlfn.CONCAT(Cours_statut[[#This Row],[Code MEQ]],"-",Cours_statut[[#This Row],[Code d''option]],"-0",Cours_statut[[#This Row],[Version du cours]])</f>
        <v>201-NYB-05-14-01</v>
      </c>
      <c r="F1218">
        <v>0</v>
      </c>
      <c r="G1218">
        <v>1</v>
      </c>
      <c r="H1218" s="2">
        <v>39919</v>
      </c>
      <c r="I1218" t="s">
        <v>960</v>
      </c>
      <c r="J1218">
        <v>3</v>
      </c>
      <c r="K1218" t="e">
        <f>VLOOKUP(Cours_statut[[#This Row],[CodeCours]],Tableau1[[Code de Cours Complet]:[Évaluations]],5,0)</f>
        <v>#N/A</v>
      </c>
      <c r="L1218" s="2">
        <v>39919</v>
      </c>
      <c r="M1218" t="s">
        <v>961</v>
      </c>
      <c r="N1218" t="s">
        <v>344</v>
      </c>
    </row>
    <row r="1219" spans="1:14" hidden="1" x14ac:dyDescent="0.25">
      <c r="A1219" t="s">
        <v>2319</v>
      </c>
      <c r="B1219" t="s">
        <v>2321</v>
      </c>
      <c r="C1219">
        <v>10</v>
      </c>
      <c r="D1219">
        <v>1</v>
      </c>
      <c r="E1219" t="str">
        <f>_xlfn.CONCAT(Cours_statut[[#This Row],[Code MEQ]],"-",Cours_statut[[#This Row],[Code d''option]],"-0",Cours_statut[[#This Row],[Version du cours]])</f>
        <v>410-305-93-10-01</v>
      </c>
      <c r="F1219">
        <v>3</v>
      </c>
      <c r="G1219">
        <v>1</v>
      </c>
      <c r="H1219" s="2">
        <v>37117</v>
      </c>
      <c r="I1219" t="s">
        <v>960</v>
      </c>
      <c r="J1219">
        <v>3</v>
      </c>
      <c r="K1219" t="e">
        <f>VLOOKUP(Cours_statut[[#This Row],[CodeCours]],Tableau1[[Code de Cours Complet]:[Évaluations]],5,0)</f>
        <v>#N/A</v>
      </c>
      <c r="L1219" s="2">
        <v>39899</v>
      </c>
      <c r="M1219" t="s">
        <v>961</v>
      </c>
      <c r="N1219" t="s">
        <v>344</v>
      </c>
    </row>
    <row r="1220" spans="1:14" hidden="1" x14ac:dyDescent="0.25">
      <c r="A1220" t="s">
        <v>1999</v>
      </c>
      <c r="B1220" t="s">
        <v>2008</v>
      </c>
      <c r="C1220">
        <v>10</v>
      </c>
      <c r="D1220">
        <v>5</v>
      </c>
      <c r="E1220" t="str">
        <f>_xlfn.CONCAT(Cours_statut[[#This Row],[Code MEQ]],"-",Cours_statut[[#This Row],[Code d''option]],"-0",Cours_statut[[#This Row],[Version du cours]])</f>
        <v>383-920-90-10-05</v>
      </c>
      <c r="F1220">
        <v>3</v>
      </c>
      <c r="G1220">
        <v>1</v>
      </c>
      <c r="H1220" s="2">
        <v>38296</v>
      </c>
      <c r="I1220" t="s">
        <v>960</v>
      </c>
      <c r="J1220">
        <v>3</v>
      </c>
      <c r="K1220" t="e">
        <f>VLOOKUP(Cours_statut[[#This Row],[CodeCours]],Tableau1[[Code de Cours Complet]:[Évaluations]],5,0)</f>
        <v>#N/A</v>
      </c>
      <c r="L1220" s="2">
        <v>39891</v>
      </c>
      <c r="M1220" t="s">
        <v>961</v>
      </c>
      <c r="N1220" t="s">
        <v>344</v>
      </c>
    </row>
    <row r="1221" spans="1:14" hidden="1" x14ac:dyDescent="0.25">
      <c r="A1221" t="s">
        <v>2013</v>
      </c>
      <c r="B1221" t="s">
        <v>2014</v>
      </c>
      <c r="C1221">
        <v>10</v>
      </c>
      <c r="D1221">
        <v>1</v>
      </c>
      <c r="E1221" t="str">
        <f>_xlfn.CONCAT(Cours_statut[[#This Row],[Code MEQ]],"-",Cours_statut[[#This Row],[Code d''option]],"-0",Cours_statut[[#This Row],[Version du cours]])</f>
        <v>383-920-RE-10-01</v>
      </c>
      <c r="F1221">
        <v>3</v>
      </c>
      <c r="G1221">
        <v>1</v>
      </c>
      <c r="H1221" s="2">
        <v>38033</v>
      </c>
      <c r="I1221" t="s">
        <v>960</v>
      </c>
      <c r="J1221">
        <v>3</v>
      </c>
      <c r="K1221" t="e">
        <f>VLOOKUP(Cours_statut[[#This Row],[CodeCours]],Tableau1[[Code de Cours Complet]:[Évaluations]],5,0)</f>
        <v>#N/A</v>
      </c>
      <c r="L1221" s="2">
        <v>39877</v>
      </c>
      <c r="M1221" t="s">
        <v>961</v>
      </c>
      <c r="N1221" t="s">
        <v>344</v>
      </c>
    </row>
    <row r="1222" spans="1:14" hidden="1" x14ac:dyDescent="0.25">
      <c r="A1222" t="s">
        <v>3104</v>
      </c>
      <c r="B1222" t="s">
        <v>3108</v>
      </c>
      <c r="C1222">
        <v>20</v>
      </c>
      <c r="D1222">
        <v>1</v>
      </c>
      <c r="E1222" t="str">
        <f>_xlfn.CONCAT(Cours_statut[[#This Row],[Code MEQ]],"-",Cours_statut[[#This Row],[Code d''option]],"-0",Cours_statut[[#This Row],[Version du cours]])</f>
        <v>607-401-92-20-01</v>
      </c>
      <c r="F1222">
        <v>5</v>
      </c>
      <c r="G1222">
        <v>1</v>
      </c>
      <c r="H1222" s="2">
        <v>37077</v>
      </c>
      <c r="I1222" t="s">
        <v>960</v>
      </c>
      <c r="J1222">
        <v>3</v>
      </c>
      <c r="K1222" t="e">
        <f>VLOOKUP(Cours_statut[[#This Row],[CodeCours]],Tableau1[[Code de Cours Complet]:[Évaluations]],5,0)</f>
        <v>#N/A</v>
      </c>
      <c r="L1222" s="2">
        <v>39855</v>
      </c>
      <c r="M1222" t="s">
        <v>961</v>
      </c>
      <c r="N1222" t="s">
        <v>344</v>
      </c>
    </row>
    <row r="1223" spans="1:14" hidden="1" x14ac:dyDescent="0.25">
      <c r="A1223" t="s">
        <v>1783</v>
      </c>
      <c r="B1223" t="s">
        <v>1792</v>
      </c>
      <c r="C1223">
        <v>50</v>
      </c>
      <c r="D1223">
        <v>1</v>
      </c>
      <c r="E1223" t="str">
        <f>_xlfn.CONCAT(Cours_statut[[#This Row],[Code MEQ]],"-",Cours_statut[[#This Row],[Code d''option]],"-0",Cours_statut[[#This Row],[Version du cours]])</f>
        <v>340-FPH-03-50-01</v>
      </c>
      <c r="F1223">
        <v>4</v>
      </c>
      <c r="G1223">
        <v>1</v>
      </c>
      <c r="H1223" s="2">
        <v>37663</v>
      </c>
      <c r="I1223" t="s">
        <v>960</v>
      </c>
      <c r="J1223">
        <v>3</v>
      </c>
      <c r="K1223" t="e">
        <f>VLOOKUP(Cours_statut[[#This Row],[CodeCours]],Tableau1[[Code de Cours Complet]:[Évaluations]],5,0)</f>
        <v>#N/A</v>
      </c>
      <c r="L1223" s="2">
        <v>39850</v>
      </c>
      <c r="M1223" t="s">
        <v>961</v>
      </c>
      <c r="N1223" t="s">
        <v>344</v>
      </c>
    </row>
    <row r="1224" spans="1:14" hidden="1" x14ac:dyDescent="0.25">
      <c r="A1224" t="s">
        <v>2646</v>
      </c>
      <c r="B1224" t="s">
        <v>2647</v>
      </c>
      <c r="C1224">
        <v>10</v>
      </c>
      <c r="D1224">
        <v>1</v>
      </c>
      <c r="E1224" t="str">
        <f>_xlfn.CONCAT(Cours_statut[[#This Row],[Code MEQ]],"-",Cours_statut[[#This Row],[Code d''option]],"-0",Cours_statut[[#This Row],[Version du cours]])</f>
        <v>410-FPH-FD-10-01</v>
      </c>
      <c r="F1224">
        <v>5</v>
      </c>
      <c r="G1224">
        <v>1</v>
      </c>
      <c r="H1224" s="2">
        <v>37325</v>
      </c>
      <c r="I1224" t="s">
        <v>960</v>
      </c>
      <c r="J1224">
        <v>3</v>
      </c>
      <c r="K1224" t="e">
        <f>VLOOKUP(Cours_statut[[#This Row],[CodeCours]],Tableau1[[Code de Cours Complet]:[Évaluations]],5,0)</f>
        <v>#N/A</v>
      </c>
      <c r="L1224" s="2">
        <v>39847</v>
      </c>
      <c r="M1224" t="s">
        <v>961</v>
      </c>
      <c r="N1224" t="s">
        <v>344</v>
      </c>
    </row>
    <row r="1225" spans="1:14" hidden="1" x14ac:dyDescent="0.25">
      <c r="A1225" t="s">
        <v>982</v>
      </c>
      <c r="B1225" t="s">
        <v>983</v>
      </c>
      <c r="C1225">
        <v>10</v>
      </c>
      <c r="D1225">
        <v>1</v>
      </c>
      <c r="E1225" t="str">
        <f>_xlfn.CONCAT(Cours_statut[[#This Row],[Code MEQ]],"-",Cours_statut[[#This Row],[Code d''option]],"-0",Cours_statut[[#This Row],[Version du cours]])</f>
        <v>101-AED-04-10-01</v>
      </c>
      <c r="F1225">
        <v>0</v>
      </c>
      <c r="G1225">
        <v>1</v>
      </c>
      <c r="H1225" s="2">
        <v>39510</v>
      </c>
      <c r="I1225" t="s">
        <v>960</v>
      </c>
      <c r="J1225">
        <v>3</v>
      </c>
      <c r="K1225" t="e">
        <f>VLOOKUP(Cours_statut[[#This Row],[CodeCours]],Tableau1[[Code de Cours Complet]:[Évaluations]],5,0)</f>
        <v>#N/A</v>
      </c>
      <c r="L1225" s="2">
        <v>39835</v>
      </c>
      <c r="M1225" t="s">
        <v>961</v>
      </c>
      <c r="N1225" t="s">
        <v>344</v>
      </c>
    </row>
    <row r="1226" spans="1:14" hidden="1" x14ac:dyDescent="0.25">
      <c r="A1226" t="s">
        <v>1324</v>
      </c>
      <c r="B1226" t="s">
        <v>1325</v>
      </c>
      <c r="C1226">
        <v>10</v>
      </c>
      <c r="D1226">
        <v>1</v>
      </c>
      <c r="E1226" t="str">
        <f>_xlfn.CONCAT(Cours_statut[[#This Row],[Code MEQ]],"-",Cours_statut[[#This Row],[Code d''option]],"-0",Cours_statut[[#This Row],[Version du cours]])</f>
        <v>201-BZS-05-10-01</v>
      </c>
      <c r="F1226">
        <v>0</v>
      </c>
      <c r="G1226">
        <v>1</v>
      </c>
      <c r="H1226" s="2">
        <v>39388</v>
      </c>
      <c r="I1226" t="s">
        <v>960</v>
      </c>
      <c r="J1226">
        <v>3</v>
      </c>
      <c r="K1226" t="e">
        <f>VLOOKUP(Cours_statut[[#This Row],[CodeCours]],Tableau1[[Code de Cours Complet]:[Évaluations]],5,0)</f>
        <v>#N/A</v>
      </c>
      <c r="L1226" s="2">
        <v>39835</v>
      </c>
      <c r="M1226" t="s">
        <v>961</v>
      </c>
      <c r="N1226" t="s">
        <v>344</v>
      </c>
    </row>
    <row r="1227" spans="1:14" hidden="1" x14ac:dyDescent="0.25">
      <c r="A1227" t="s">
        <v>2402</v>
      </c>
      <c r="B1227" t="s">
        <v>2403</v>
      </c>
      <c r="C1227">
        <v>10</v>
      </c>
      <c r="D1227">
        <v>1</v>
      </c>
      <c r="E1227" t="str">
        <f>_xlfn.CONCAT(Cours_statut[[#This Row],[Code MEQ]],"-",Cours_statut[[#This Row],[Code d''option]],"-0",Cours_statut[[#This Row],[Version du cours]])</f>
        <v>410-501-BA-10-01</v>
      </c>
      <c r="F1227">
        <v>0</v>
      </c>
      <c r="G1227">
        <v>1</v>
      </c>
      <c r="H1227" s="2">
        <v>39506</v>
      </c>
      <c r="I1227" t="s">
        <v>960</v>
      </c>
      <c r="J1227">
        <v>3</v>
      </c>
      <c r="K1227" t="e">
        <f>VLOOKUP(Cours_statut[[#This Row],[CodeCours]],Tableau1[[Code de Cours Complet]:[Évaluations]],5,0)</f>
        <v>#N/A</v>
      </c>
      <c r="L1227" s="2">
        <v>39835</v>
      </c>
      <c r="M1227" t="s">
        <v>961</v>
      </c>
      <c r="N1227" t="s">
        <v>344</v>
      </c>
    </row>
    <row r="1228" spans="1:14" hidden="1" x14ac:dyDescent="0.25">
      <c r="A1228" t="s">
        <v>2406</v>
      </c>
      <c r="B1228" t="s">
        <v>2407</v>
      </c>
      <c r="C1228">
        <v>10</v>
      </c>
      <c r="D1228">
        <v>1</v>
      </c>
      <c r="E1228" t="str">
        <f>_xlfn.CONCAT(Cours_statut[[#This Row],[Code MEQ]],"-",Cours_statut[[#This Row],[Code d''option]],"-0",Cours_statut[[#This Row],[Version du cours]])</f>
        <v>410-502-BA-10-01</v>
      </c>
      <c r="F1228">
        <v>0</v>
      </c>
      <c r="G1228">
        <v>1</v>
      </c>
      <c r="H1228" s="2">
        <v>39506</v>
      </c>
      <c r="I1228" t="s">
        <v>960</v>
      </c>
      <c r="J1228">
        <v>3</v>
      </c>
      <c r="K1228" t="e">
        <f>VLOOKUP(Cours_statut[[#This Row],[CodeCours]],Tableau1[[Code de Cours Complet]:[Évaluations]],5,0)</f>
        <v>#N/A</v>
      </c>
      <c r="L1228" s="2">
        <v>39835</v>
      </c>
      <c r="M1228" t="s">
        <v>961</v>
      </c>
      <c r="N1228" t="s">
        <v>344</v>
      </c>
    </row>
    <row r="1229" spans="1:14" hidden="1" x14ac:dyDescent="0.25">
      <c r="A1229" t="s">
        <v>2410</v>
      </c>
      <c r="B1229" t="s">
        <v>2411</v>
      </c>
      <c r="C1229">
        <v>10</v>
      </c>
      <c r="D1229">
        <v>1</v>
      </c>
      <c r="E1229" t="str">
        <f>_xlfn.CONCAT(Cours_statut[[#This Row],[Code MEQ]],"-",Cours_statut[[#This Row],[Code d''option]],"-0",Cours_statut[[#This Row],[Version du cours]])</f>
        <v>410-506-BA-10-01</v>
      </c>
      <c r="F1229">
        <v>0</v>
      </c>
      <c r="G1229">
        <v>1</v>
      </c>
      <c r="H1229" s="2">
        <v>39506</v>
      </c>
      <c r="I1229" t="s">
        <v>960</v>
      </c>
      <c r="J1229">
        <v>3</v>
      </c>
      <c r="K1229" t="e">
        <f>VLOOKUP(Cours_statut[[#This Row],[CodeCours]],Tableau1[[Code de Cours Complet]:[Évaluations]],5,0)</f>
        <v>#N/A</v>
      </c>
      <c r="L1229" s="2">
        <v>39835</v>
      </c>
      <c r="M1229" t="s">
        <v>961</v>
      </c>
      <c r="N1229" t="s">
        <v>344</v>
      </c>
    </row>
    <row r="1230" spans="1:14" hidden="1" x14ac:dyDescent="0.25">
      <c r="A1230" t="s">
        <v>2649</v>
      </c>
      <c r="B1230" t="s">
        <v>2650</v>
      </c>
      <c r="C1230">
        <v>10</v>
      </c>
      <c r="D1230">
        <v>1</v>
      </c>
      <c r="E1230" t="str">
        <f>_xlfn.CONCAT(Cours_statut[[#This Row],[Code MEQ]],"-",Cours_statut[[#This Row],[Code d''option]],"-0",Cours_statut[[#This Row],[Version du cours]])</f>
        <v>410-PHB-JQ-10-01</v>
      </c>
      <c r="F1230">
        <v>0</v>
      </c>
      <c r="G1230">
        <v>1</v>
      </c>
      <c r="H1230" s="2">
        <v>39695</v>
      </c>
      <c r="I1230" t="s">
        <v>960</v>
      </c>
      <c r="J1230">
        <v>3</v>
      </c>
      <c r="K1230" t="e">
        <f>VLOOKUP(Cours_statut[[#This Row],[CodeCours]],Tableau1[[Code de Cours Complet]:[Évaluations]],5,0)</f>
        <v>#N/A</v>
      </c>
      <c r="L1230" s="2">
        <v>39835</v>
      </c>
      <c r="M1230" t="s">
        <v>961</v>
      </c>
      <c r="N1230" t="s">
        <v>344</v>
      </c>
    </row>
    <row r="1231" spans="1:14" hidden="1" x14ac:dyDescent="0.25">
      <c r="A1231" t="s">
        <v>1206</v>
      </c>
      <c r="B1231" t="s">
        <v>1213</v>
      </c>
      <c r="C1231">
        <v>10</v>
      </c>
      <c r="D1231">
        <v>2</v>
      </c>
      <c r="E1231" t="str">
        <f>_xlfn.CONCAT(Cours_statut[[#This Row],[Code MEQ]],"-",Cours_statut[[#This Row],[Code d''option]],"-0",Cours_statut[[#This Row],[Version du cours]])</f>
        <v>201-103-77-10-02</v>
      </c>
      <c r="F1231">
        <v>4</v>
      </c>
      <c r="G1231">
        <v>1</v>
      </c>
      <c r="H1231" s="2">
        <v>37070</v>
      </c>
      <c r="I1231" t="s">
        <v>960</v>
      </c>
      <c r="J1231">
        <v>3</v>
      </c>
      <c r="K1231" t="e">
        <f>VLOOKUP(Cours_statut[[#This Row],[CodeCours]],Tableau1[[Code de Cours Complet]:[Évaluations]],5,0)</f>
        <v>#N/A</v>
      </c>
      <c r="L1231" s="2">
        <v>39833</v>
      </c>
      <c r="M1231" t="s">
        <v>961</v>
      </c>
      <c r="N1231" t="s">
        <v>344</v>
      </c>
    </row>
    <row r="1232" spans="1:14" hidden="1" x14ac:dyDescent="0.25">
      <c r="A1232" t="s">
        <v>1331</v>
      </c>
      <c r="B1232" t="s">
        <v>1357</v>
      </c>
      <c r="C1232">
        <v>99</v>
      </c>
      <c r="D1232">
        <v>1</v>
      </c>
      <c r="E1232" t="str">
        <f>_xlfn.CONCAT(Cours_statut[[#This Row],[Code MEQ]],"-",Cours_statut[[#This Row],[Code d''option]],"-0",Cours_statut[[#This Row],[Version du cours]])</f>
        <v>201-NYA-05-99-01</v>
      </c>
      <c r="F1232">
        <v>0</v>
      </c>
      <c r="G1232">
        <v>1</v>
      </c>
      <c r="H1232" s="2">
        <v>37898</v>
      </c>
      <c r="I1232" t="s">
        <v>960</v>
      </c>
      <c r="J1232">
        <v>3</v>
      </c>
      <c r="K1232" t="e">
        <f>VLOOKUP(Cours_statut[[#This Row],[CodeCours]],Tableau1[[Code de Cours Complet]:[Évaluations]],5,0)</f>
        <v>#N/A</v>
      </c>
      <c r="L1232" s="2">
        <v>39820</v>
      </c>
      <c r="M1232" t="s">
        <v>961</v>
      </c>
      <c r="N1232" t="s">
        <v>344</v>
      </c>
    </row>
    <row r="1233" spans="1:14" hidden="1" x14ac:dyDescent="0.25">
      <c r="A1233" t="s">
        <v>2347</v>
      </c>
      <c r="B1233" t="s">
        <v>2350</v>
      </c>
      <c r="C1233">
        <v>10</v>
      </c>
      <c r="D1233">
        <v>1</v>
      </c>
      <c r="E1233" t="str">
        <f>_xlfn.CONCAT(Cours_statut[[#This Row],[Code MEQ]],"-",Cours_statut[[#This Row],[Code d''option]],"-0",Cours_statut[[#This Row],[Version du cours]])</f>
        <v>410-335-93-10-01</v>
      </c>
      <c r="F1233">
        <v>4</v>
      </c>
      <c r="G1233">
        <v>1</v>
      </c>
      <c r="H1233" s="2">
        <v>37107</v>
      </c>
      <c r="I1233" t="s">
        <v>960</v>
      </c>
      <c r="J1233">
        <v>3</v>
      </c>
      <c r="K1233" t="e">
        <f>VLOOKUP(Cours_statut[[#This Row],[CodeCours]],Tableau1[[Code de Cours Complet]:[Évaluations]],5,0)</f>
        <v>#N/A</v>
      </c>
      <c r="L1233" s="2">
        <v>39820</v>
      </c>
      <c r="M1233" t="s">
        <v>961</v>
      </c>
      <c r="N1233" t="s">
        <v>344</v>
      </c>
    </row>
    <row r="1234" spans="1:14" hidden="1" x14ac:dyDescent="0.25">
      <c r="A1234" t="s">
        <v>2347</v>
      </c>
      <c r="B1234" t="s">
        <v>2351</v>
      </c>
      <c r="C1234">
        <v>11</v>
      </c>
      <c r="D1234">
        <v>1</v>
      </c>
      <c r="E1234" t="str">
        <f>_xlfn.CONCAT(Cours_statut[[#This Row],[Code MEQ]],"-",Cours_statut[[#This Row],[Code d''option]],"-0",Cours_statut[[#This Row],[Version du cours]])</f>
        <v>410-335-93-11-01</v>
      </c>
      <c r="F1234">
        <v>4</v>
      </c>
      <c r="G1234">
        <v>1</v>
      </c>
      <c r="H1234" s="2">
        <v>37107</v>
      </c>
      <c r="I1234" t="s">
        <v>960</v>
      </c>
      <c r="J1234">
        <v>3</v>
      </c>
      <c r="K1234" t="e">
        <f>VLOOKUP(Cours_statut[[#This Row],[CodeCours]],Tableau1[[Code de Cours Complet]:[Évaluations]],5,0)</f>
        <v>#N/A</v>
      </c>
      <c r="L1234" s="2">
        <v>39820</v>
      </c>
      <c r="M1234" t="s">
        <v>961</v>
      </c>
      <c r="N1234" t="s">
        <v>344</v>
      </c>
    </row>
    <row r="1235" spans="1:14" hidden="1" x14ac:dyDescent="0.25">
      <c r="A1235" t="s">
        <v>2347</v>
      </c>
      <c r="B1235" t="s">
        <v>2352</v>
      </c>
      <c r="C1235">
        <v>12</v>
      </c>
      <c r="D1235">
        <v>1</v>
      </c>
      <c r="E1235" t="str">
        <f>_xlfn.CONCAT(Cours_statut[[#This Row],[Code MEQ]],"-",Cours_statut[[#This Row],[Code d''option]],"-0",Cours_statut[[#This Row],[Version du cours]])</f>
        <v>410-335-93-12-01</v>
      </c>
      <c r="F1235">
        <v>4</v>
      </c>
      <c r="G1235">
        <v>1</v>
      </c>
      <c r="H1235" s="2">
        <v>37107</v>
      </c>
      <c r="I1235" t="s">
        <v>960</v>
      </c>
      <c r="J1235">
        <v>3</v>
      </c>
      <c r="K1235" t="e">
        <f>VLOOKUP(Cours_statut[[#This Row],[CodeCours]],Tableau1[[Code de Cours Complet]:[Évaluations]],5,0)</f>
        <v>#N/A</v>
      </c>
      <c r="L1235" s="2">
        <v>39820</v>
      </c>
      <c r="M1235" t="s">
        <v>961</v>
      </c>
      <c r="N1235" t="s">
        <v>344</v>
      </c>
    </row>
    <row r="1236" spans="1:14" hidden="1" x14ac:dyDescent="0.25">
      <c r="A1236" t="s">
        <v>2328</v>
      </c>
      <c r="B1236" t="s">
        <v>2330</v>
      </c>
      <c r="C1236">
        <v>10</v>
      </c>
      <c r="D1236">
        <v>1</v>
      </c>
      <c r="E1236" t="str">
        <f>_xlfn.CONCAT(Cours_statut[[#This Row],[Code MEQ]],"-",Cours_statut[[#This Row],[Code d''option]],"-0",Cours_statut[[#This Row],[Version du cours]])</f>
        <v>410-315-93-10-01</v>
      </c>
      <c r="F1236">
        <v>4</v>
      </c>
      <c r="G1236">
        <v>1</v>
      </c>
      <c r="H1236" s="2">
        <v>37099</v>
      </c>
      <c r="I1236" t="s">
        <v>960</v>
      </c>
      <c r="J1236">
        <v>3</v>
      </c>
      <c r="K1236" t="e">
        <f>VLOOKUP(Cours_statut[[#This Row],[CodeCours]],Tableau1[[Code de Cours Complet]:[Évaluations]],5,0)</f>
        <v>#N/A</v>
      </c>
      <c r="L1236" s="2">
        <v>39793</v>
      </c>
      <c r="M1236" t="s">
        <v>961</v>
      </c>
      <c r="N1236" t="s">
        <v>344</v>
      </c>
    </row>
    <row r="1237" spans="1:14" hidden="1" x14ac:dyDescent="0.25">
      <c r="A1237" t="s">
        <v>2477</v>
      </c>
      <c r="B1237" t="s">
        <v>2478</v>
      </c>
      <c r="C1237">
        <v>60</v>
      </c>
      <c r="D1237">
        <v>1</v>
      </c>
      <c r="E1237" t="str">
        <f>_xlfn.CONCAT(Cours_statut[[#This Row],[Code MEQ]],"-",Cours_statut[[#This Row],[Code d''option]],"-0",Cours_statut[[#This Row],[Version du cours]])</f>
        <v>410-553-FD-60-01</v>
      </c>
      <c r="F1237">
        <v>4</v>
      </c>
      <c r="G1237">
        <v>1</v>
      </c>
      <c r="H1237" s="2">
        <v>39682</v>
      </c>
      <c r="I1237" t="s">
        <v>960</v>
      </c>
      <c r="J1237">
        <v>3</v>
      </c>
      <c r="K1237" t="e">
        <f>VLOOKUP(Cours_statut[[#This Row],[CodeCours]],Tableau1[[Code de Cours Complet]:[Évaluations]],5,0)</f>
        <v>#N/A</v>
      </c>
      <c r="L1237" s="2">
        <v>39791</v>
      </c>
      <c r="M1237" t="s">
        <v>961</v>
      </c>
      <c r="N1237" t="s">
        <v>344</v>
      </c>
    </row>
    <row r="1238" spans="1:14" hidden="1" x14ac:dyDescent="0.25">
      <c r="A1238" t="s">
        <v>2515</v>
      </c>
      <c r="B1238" t="s">
        <v>2517</v>
      </c>
      <c r="C1238">
        <v>60</v>
      </c>
      <c r="D1238">
        <v>2</v>
      </c>
      <c r="E1238" t="str">
        <f>_xlfn.CONCAT(Cours_statut[[#This Row],[Code MEQ]],"-",Cours_statut[[#This Row],[Code d''option]],"-0",Cours_statut[[#This Row],[Version du cours]])</f>
        <v>410-625-FD-60-02</v>
      </c>
      <c r="F1238">
        <v>5</v>
      </c>
      <c r="G1238">
        <v>2</v>
      </c>
      <c r="H1238" s="2">
        <v>39520</v>
      </c>
      <c r="I1238" t="s">
        <v>960</v>
      </c>
      <c r="J1238">
        <v>3</v>
      </c>
      <c r="K1238" t="e">
        <f>VLOOKUP(Cours_statut[[#This Row],[CodeCours]],Tableau1[[Code de Cours Complet]:[Évaluations]],5,0)</f>
        <v>#N/A</v>
      </c>
      <c r="L1238" s="2">
        <v>39777</v>
      </c>
      <c r="M1238" t="s">
        <v>961</v>
      </c>
      <c r="N1238" t="s">
        <v>344</v>
      </c>
    </row>
    <row r="1239" spans="1:14" hidden="1" x14ac:dyDescent="0.25">
      <c r="A1239" t="s">
        <v>2646</v>
      </c>
      <c r="B1239" t="s">
        <v>2648</v>
      </c>
      <c r="C1239">
        <v>11</v>
      </c>
      <c r="D1239">
        <v>1</v>
      </c>
      <c r="E1239" t="str">
        <f>_xlfn.CONCAT(Cours_statut[[#This Row],[Code MEQ]],"-",Cours_statut[[#This Row],[Code d''option]],"-0",Cours_statut[[#This Row],[Version du cours]])</f>
        <v>410-FPH-FD-11-01</v>
      </c>
      <c r="F1239">
        <v>4</v>
      </c>
      <c r="G1239">
        <v>1</v>
      </c>
      <c r="H1239" s="2">
        <v>38330</v>
      </c>
      <c r="I1239" t="s">
        <v>960</v>
      </c>
      <c r="J1239">
        <v>3</v>
      </c>
      <c r="K1239" t="e">
        <f>VLOOKUP(Cours_statut[[#This Row],[CodeCours]],Tableau1[[Code de Cours Complet]:[Évaluations]],5,0)</f>
        <v>#N/A</v>
      </c>
      <c r="L1239" s="2">
        <v>39776</v>
      </c>
      <c r="M1239" t="s">
        <v>961</v>
      </c>
      <c r="N1239" t="s">
        <v>344</v>
      </c>
    </row>
    <row r="1240" spans="1:14" hidden="1" x14ac:dyDescent="0.25">
      <c r="A1240" t="s">
        <v>3088</v>
      </c>
      <c r="B1240" t="s">
        <v>3096</v>
      </c>
      <c r="C1240">
        <v>20</v>
      </c>
      <c r="D1240">
        <v>2</v>
      </c>
      <c r="E1240" t="str">
        <f>_xlfn.CONCAT(Cours_statut[[#This Row],[Code MEQ]],"-",Cours_statut[[#This Row],[Code d''option]],"-0",Cours_statut[[#This Row],[Version du cours]])</f>
        <v>607-201-92-20-02</v>
      </c>
      <c r="F1240">
        <v>6</v>
      </c>
      <c r="G1240">
        <v>1</v>
      </c>
      <c r="H1240" s="2">
        <v>37077</v>
      </c>
      <c r="I1240" t="s">
        <v>960</v>
      </c>
      <c r="J1240">
        <v>3</v>
      </c>
      <c r="K1240" t="e">
        <f>VLOOKUP(Cours_statut[[#This Row],[CodeCours]],Tableau1[[Code de Cours Complet]:[Évaluations]],5,0)</f>
        <v>#N/A</v>
      </c>
      <c r="L1240" s="2">
        <v>39773</v>
      </c>
      <c r="M1240" t="s">
        <v>961</v>
      </c>
      <c r="N1240" t="s">
        <v>344</v>
      </c>
    </row>
    <row r="1241" spans="1:14" hidden="1" x14ac:dyDescent="0.25">
      <c r="A1241" t="s">
        <v>3127</v>
      </c>
      <c r="B1241" t="s">
        <v>3136</v>
      </c>
      <c r="C1241">
        <v>20</v>
      </c>
      <c r="D1241">
        <v>2</v>
      </c>
      <c r="E1241" t="str">
        <f>_xlfn.CONCAT(Cours_statut[[#This Row],[Code MEQ]],"-",Cours_statut[[#This Row],[Code d''option]],"-0",Cours_statut[[#This Row],[Version du cours]])</f>
        <v>607-FPG-03-20-02</v>
      </c>
      <c r="F1241">
        <v>6</v>
      </c>
      <c r="G1241">
        <v>1</v>
      </c>
      <c r="H1241" s="2">
        <v>37090</v>
      </c>
      <c r="I1241" t="s">
        <v>960</v>
      </c>
      <c r="J1241">
        <v>3</v>
      </c>
      <c r="K1241" t="e">
        <f>VLOOKUP(Cours_statut[[#This Row],[CodeCours]],Tableau1[[Code de Cours Complet]:[Évaluations]],5,0)</f>
        <v>#N/A</v>
      </c>
      <c r="L1241" s="2">
        <v>39773</v>
      </c>
      <c r="M1241" t="s">
        <v>961</v>
      </c>
      <c r="N1241" t="s">
        <v>344</v>
      </c>
    </row>
    <row r="1242" spans="1:14" hidden="1" x14ac:dyDescent="0.25">
      <c r="A1242" t="s">
        <v>2433</v>
      </c>
      <c r="B1242" t="s">
        <v>2434</v>
      </c>
      <c r="C1242">
        <v>10</v>
      </c>
      <c r="D1242">
        <v>1</v>
      </c>
      <c r="E1242" t="str">
        <f>_xlfn.CONCAT(Cours_statut[[#This Row],[Code MEQ]],"-",Cours_statut[[#This Row],[Code d''option]],"-0",Cours_statut[[#This Row],[Version du cours]])</f>
        <v>410-524-FD-10-01</v>
      </c>
      <c r="F1242">
        <v>4</v>
      </c>
      <c r="G1242">
        <v>1</v>
      </c>
      <c r="H1242" s="2">
        <v>38617</v>
      </c>
      <c r="I1242" t="s">
        <v>960</v>
      </c>
      <c r="J1242">
        <v>3</v>
      </c>
      <c r="K1242" t="e">
        <f>VLOOKUP(Cours_statut[[#This Row],[CodeCours]],Tableau1[[Code de Cours Complet]:[Évaluations]],5,0)</f>
        <v>#N/A</v>
      </c>
      <c r="L1242" s="2">
        <v>39772</v>
      </c>
      <c r="M1242" t="s">
        <v>961</v>
      </c>
      <c r="N1242" t="s">
        <v>344</v>
      </c>
    </row>
    <row r="1243" spans="1:14" hidden="1" x14ac:dyDescent="0.25">
      <c r="A1243" t="s">
        <v>3033</v>
      </c>
      <c r="B1243" t="s">
        <v>3035</v>
      </c>
      <c r="C1243">
        <v>50</v>
      </c>
      <c r="D1243">
        <v>2</v>
      </c>
      <c r="E1243" t="str">
        <f>_xlfn.CONCAT(Cours_statut[[#This Row],[Code MEQ]],"-",Cours_statut[[#This Row],[Code d''option]],"-0",Cours_statut[[#This Row],[Version du cours]])</f>
        <v>604-303-FD-50-02</v>
      </c>
      <c r="F1243">
        <v>4</v>
      </c>
      <c r="G1243">
        <v>2</v>
      </c>
      <c r="H1243" s="2">
        <v>39505</v>
      </c>
      <c r="I1243" t="s">
        <v>960</v>
      </c>
      <c r="J1243">
        <v>3</v>
      </c>
      <c r="K1243" t="e">
        <f>VLOOKUP(Cours_statut[[#This Row],[CodeCours]],Tableau1[[Code de Cours Complet]:[Évaluations]],5,0)</f>
        <v>#N/A</v>
      </c>
      <c r="L1243" s="2">
        <v>39769</v>
      </c>
      <c r="M1243" t="s">
        <v>961</v>
      </c>
      <c r="N1243" t="s">
        <v>344</v>
      </c>
    </row>
    <row r="1244" spans="1:14" hidden="1" x14ac:dyDescent="0.25">
      <c r="A1244" t="s">
        <v>3021</v>
      </c>
      <c r="B1244" t="s">
        <v>3023</v>
      </c>
      <c r="C1244">
        <v>10</v>
      </c>
      <c r="D1244">
        <v>1</v>
      </c>
      <c r="E1244" t="str">
        <f>_xlfn.CONCAT(Cours_statut[[#This Row],[Code MEQ]],"-",Cours_statut[[#This Row],[Code d''option]],"-0",Cours_statut[[#This Row],[Version du cours]])</f>
        <v>604-103-03-10-01</v>
      </c>
      <c r="F1244">
        <v>4</v>
      </c>
      <c r="G1244">
        <v>1</v>
      </c>
      <c r="H1244" s="2">
        <v>37077</v>
      </c>
      <c r="I1244" t="s">
        <v>960</v>
      </c>
      <c r="J1244">
        <v>3</v>
      </c>
      <c r="K1244" t="e">
        <f>VLOOKUP(Cours_statut[[#This Row],[CodeCours]],Tableau1[[Code de Cours Complet]:[Évaluations]],5,0)</f>
        <v>#N/A</v>
      </c>
      <c r="L1244" s="2">
        <v>39764</v>
      </c>
      <c r="M1244" t="s">
        <v>961</v>
      </c>
      <c r="N1244" t="s">
        <v>344</v>
      </c>
    </row>
    <row r="1245" spans="1:14" hidden="1" x14ac:dyDescent="0.25">
      <c r="A1245" t="s">
        <v>2098</v>
      </c>
      <c r="B1245" t="s">
        <v>2102</v>
      </c>
      <c r="C1245">
        <v>10</v>
      </c>
      <c r="D1245">
        <v>2</v>
      </c>
      <c r="E1245" t="str">
        <f>_xlfn.CONCAT(Cours_statut[[#This Row],[Code MEQ]],"-",Cours_statut[[#This Row],[Code d''option]],"-0",Cours_statut[[#This Row],[Version du cours]])</f>
        <v>387-970-91-10-02</v>
      </c>
      <c r="F1245">
        <v>4</v>
      </c>
      <c r="G1245">
        <v>1</v>
      </c>
      <c r="H1245" s="2">
        <v>37077</v>
      </c>
      <c r="I1245" t="s">
        <v>960</v>
      </c>
      <c r="J1245">
        <v>3</v>
      </c>
      <c r="K1245" t="e">
        <f>VLOOKUP(Cours_statut[[#This Row],[CodeCours]],Tableau1[[Code de Cours Complet]:[Évaluations]],5,0)</f>
        <v>#N/A</v>
      </c>
      <c r="L1245" s="2">
        <v>39755</v>
      </c>
      <c r="M1245" t="s">
        <v>961</v>
      </c>
      <c r="N1245" t="s">
        <v>344</v>
      </c>
    </row>
    <row r="1246" spans="1:14" hidden="1" x14ac:dyDescent="0.25">
      <c r="A1246" t="s">
        <v>2155</v>
      </c>
      <c r="B1246" t="s">
        <v>2168</v>
      </c>
      <c r="C1246">
        <v>80</v>
      </c>
      <c r="D1246">
        <v>4</v>
      </c>
      <c r="E1246" t="str">
        <f>_xlfn.CONCAT(Cours_statut[[#This Row],[Code MEQ]],"-",Cours_statut[[#This Row],[Code d''option]],"-0",Cours_statut[[#This Row],[Version du cours]])</f>
        <v>401-425-90-80-04</v>
      </c>
      <c r="F1246">
        <v>4</v>
      </c>
      <c r="G1246">
        <v>1</v>
      </c>
      <c r="H1246" s="2">
        <v>37663</v>
      </c>
      <c r="I1246" t="s">
        <v>960</v>
      </c>
      <c r="J1246">
        <v>3</v>
      </c>
      <c r="K1246" t="e">
        <f>VLOOKUP(Cours_statut[[#This Row],[CodeCours]],Tableau1[[Code de Cours Complet]:[Évaluations]],5,0)</f>
        <v>#N/A</v>
      </c>
      <c r="L1246" s="2">
        <v>39741</v>
      </c>
      <c r="M1246" t="s">
        <v>961</v>
      </c>
      <c r="N1246" t="s">
        <v>344</v>
      </c>
    </row>
    <row r="1247" spans="1:14" hidden="1" x14ac:dyDescent="0.25">
      <c r="A1247" t="s">
        <v>1841</v>
      </c>
      <c r="B1247" t="s">
        <v>1848</v>
      </c>
      <c r="C1247">
        <v>10</v>
      </c>
      <c r="D1247">
        <v>3</v>
      </c>
      <c r="E1247" t="str">
        <f>_xlfn.CONCAT(Cours_statut[[#This Row],[Code MEQ]],"-",Cours_statut[[#This Row],[Code d''option]],"-0",Cours_statut[[#This Row],[Version du cours]])</f>
        <v>350-102-91-10-03</v>
      </c>
      <c r="F1247">
        <v>4</v>
      </c>
      <c r="G1247">
        <v>1</v>
      </c>
      <c r="H1247" s="2">
        <v>38307</v>
      </c>
      <c r="I1247" t="s">
        <v>960</v>
      </c>
      <c r="J1247">
        <v>3</v>
      </c>
      <c r="K1247" t="e">
        <f>VLOOKUP(Cours_statut[[#This Row],[CodeCours]],Tableau1[[Code de Cours Complet]:[Évaluations]],5,0)</f>
        <v>#N/A</v>
      </c>
      <c r="L1247" s="2">
        <v>39728</v>
      </c>
      <c r="M1247" t="s">
        <v>961</v>
      </c>
      <c r="N1247" t="s">
        <v>344</v>
      </c>
    </row>
    <row r="1248" spans="1:14" hidden="1" x14ac:dyDescent="0.25">
      <c r="A1248" t="s">
        <v>1888</v>
      </c>
      <c r="B1248" t="s">
        <v>1893</v>
      </c>
      <c r="C1248">
        <v>10</v>
      </c>
      <c r="D1248">
        <v>3</v>
      </c>
      <c r="E1248" t="str">
        <f>_xlfn.CONCAT(Cours_statut[[#This Row],[Code MEQ]],"-",Cours_statut[[#This Row],[Code d''option]],"-0",Cours_statut[[#This Row],[Version du cours]])</f>
        <v>350-901-91-10-03</v>
      </c>
      <c r="F1248">
        <v>4</v>
      </c>
      <c r="G1248">
        <v>1</v>
      </c>
      <c r="H1248" s="2">
        <v>37132</v>
      </c>
      <c r="I1248" t="s">
        <v>960</v>
      </c>
      <c r="J1248">
        <v>3</v>
      </c>
      <c r="K1248" t="e">
        <f>VLOOKUP(Cours_statut[[#This Row],[CodeCours]],Tableau1[[Code de Cours Complet]:[Évaluations]],5,0)</f>
        <v>#N/A</v>
      </c>
      <c r="L1248" s="2">
        <v>39728</v>
      </c>
      <c r="M1248" t="s">
        <v>961</v>
      </c>
      <c r="N1248" t="s">
        <v>344</v>
      </c>
    </row>
    <row r="1249" spans="1:14" hidden="1" x14ac:dyDescent="0.25">
      <c r="A1249" t="s">
        <v>1859</v>
      </c>
      <c r="B1249" t="s">
        <v>1860</v>
      </c>
      <c r="C1249">
        <v>10</v>
      </c>
      <c r="D1249">
        <v>1</v>
      </c>
      <c r="E1249" t="str">
        <f>_xlfn.CONCAT(Cours_statut[[#This Row],[Code MEQ]],"-",Cours_statut[[#This Row],[Code d''option]],"-0",Cours_statut[[#This Row],[Version du cours]])</f>
        <v>350-102-RE-10-01</v>
      </c>
      <c r="F1249">
        <v>4</v>
      </c>
      <c r="G1249">
        <v>1</v>
      </c>
      <c r="H1249" s="2">
        <v>37487</v>
      </c>
      <c r="I1249" t="s">
        <v>960</v>
      </c>
      <c r="J1249">
        <v>3</v>
      </c>
      <c r="K1249" t="e">
        <f>VLOOKUP(Cours_statut[[#This Row],[CodeCours]],Tableau1[[Code de Cours Complet]:[Évaluations]],5,0)</f>
        <v>#N/A</v>
      </c>
      <c r="L1249" s="2">
        <v>39723</v>
      </c>
      <c r="M1249" t="s">
        <v>961</v>
      </c>
      <c r="N1249" t="s">
        <v>344</v>
      </c>
    </row>
    <row r="1250" spans="1:14" hidden="1" x14ac:dyDescent="0.25">
      <c r="A1250" t="s">
        <v>1575</v>
      </c>
      <c r="B1250" t="s">
        <v>1576</v>
      </c>
      <c r="C1250">
        <v>10</v>
      </c>
      <c r="D1250">
        <v>1</v>
      </c>
      <c r="E1250" t="str">
        <f>_xlfn.CONCAT(Cours_statut[[#This Row],[Code MEQ]],"-",Cours_statut[[#This Row],[Code d''option]],"-0",Cours_statut[[#This Row],[Version du cours]])</f>
        <v>322-713-RL-10-01</v>
      </c>
      <c r="F1250">
        <v>4</v>
      </c>
      <c r="G1250">
        <v>1</v>
      </c>
      <c r="H1250" s="2">
        <v>38314</v>
      </c>
      <c r="I1250" t="s">
        <v>960</v>
      </c>
      <c r="J1250">
        <v>3</v>
      </c>
      <c r="K1250" t="e">
        <f>VLOOKUP(Cours_statut[[#This Row],[CodeCours]],Tableau1[[Code de Cours Complet]:[Évaluations]],5,0)</f>
        <v>#N/A</v>
      </c>
      <c r="L1250" s="2">
        <v>39696</v>
      </c>
      <c r="M1250" t="s">
        <v>961</v>
      </c>
      <c r="N1250" t="s">
        <v>344</v>
      </c>
    </row>
    <row r="1251" spans="1:14" hidden="1" x14ac:dyDescent="0.25">
      <c r="A1251" t="s">
        <v>2525</v>
      </c>
      <c r="B1251" t="s">
        <v>2527</v>
      </c>
      <c r="C1251">
        <v>10</v>
      </c>
      <c r="D1251">
        <v>1</v>
      </c>
      <c r="E1251" t="str">
        <f>_xlfn.CONCAT(Cours_statut[[#This Row],[Code MEQ]],"-",Cours_statut[[#This Row],[Code d''option]],"-0",Cours_statut[[#This Row],[Version du cours]])</f>
        <v>410-640-90-10-01</v>
      </c>
      <c r="F1251">
        <v>4</v>
      </c>
      <c r="G1251">
        <v>1</v>
      </c>
      <c r="H1251" s="2">
        <v>37071</v>
      </c>
      <c r="I1251" t="s">
        <v>960</v>
      </c>
      <c r="J1251">
        <v>3</v>
      </c>
      <c r="K1251" t="e">
        <f>VLOOKUP(Cours_statut[[#This Row],[CodeCours]],Tableau1[[Code de Cours Complet]:[Évaluations]],5,0)</f>
        <v>#N/A</v>
      </c>
      <c r="L1251" s="2">
        <v>39681</v>
      </c>
      <c r="M1251" t="s">
        <v>961</v>
      </c>
      <c r="N1251" t="s">
        <v>344</v>
      </c>
    </row>
    <row r="1252" spans="1:14" hidden="1" x14ac:dyDescent="0.25">
      <c r="A1252" t="s">
        <v>1316</v>
      </c>
      <c r="B1252" t="s">
        <v>1323</v>
      </c>
      <c r="C1252">
        <v>11</v>
      </c>
      <c r="D1252">
        <v>1</v>
      </c>
      <c r="E1252" t="str">
        <f>_xlfn.CONCAT(Cours_statut[[#This Row],[Code MEQ]],"-",Cours_statut[[#This Row],[Code d''option]],"-0",Cours_statut[[#This Row],[Version du cours]])</f>
        <v>201-404-FD-11-01</v>
      </c>
      <c r="F1252">
        <v>4</v>
      </c>
      <c r="G1252">
        <v>1</v>
      </c>
      <c r="H1252" s="2">
        <v>39386</v>
      </c>
      <c r="I1252" t="s">
        <v>960</v>
      </c>
      <c r="J1252">
        <v>3</v>
      </c>
      <c r="K1252" t="e">
        <f>VLOOKUP(Cours_statut[[#This Row],[CodeCours]],Tableau1[[Code de Cours Complet]:[Évaluations]],5,0)</f>
        <v>#N/A</v>
      </c>
      <c r="L1252" s="2">
        <v>39679</v>
      </c>
      <c r="M1252" t="s">
        <v>961</v>
      </c>
      <c r="N1252" t="s">
        <v>344</v>
      </c>
    </row>
    <row r="1253" spans="1:14" hidden="1" x14ac:dyDescent="0.25">
      <c r="A1253" t="s">
        <v>2612</v>
      </c>
      <c r="B1253" t="s">
        <v>2614</v>
      </c>
      <c r="C1253">
        <v>10</v>
      </c>
      <c r="D1253">
        <v>1</v>
      </c>
      <c r="E1253" t="str">
        <f>_xlfn.CONCAT(Cours_statut[[#This Row],[Code MEQ]],"-",Cours_statut[[#This Row],[Code d''option]],"-0",Cours_statut[[#This Row],[Version du cours]])</f>
        <v>410-942-90-10-01</v>
      </c>
      <c r="F1253">
        <v>5</v>
      </c>
      <c r="G1253">
        <v>1</v>
      </c>
      <c r="H1253" s="2">
        <v>37076</v>
      </c>
      <c r="I1253" t="s">
        <v>960</v>
      </c>
      <c r="J1253">
        <v>3</v>
      </c>
      <c r="K1253" t="e">
        <f>VLOOKUP(Cours_statut[[#This Row],[CodeCours]],Tableau1[[Code de Cours Complet]:[Évaluations]],5,0)</f>
        <v>#N/A</v>
      </c>
      <c r="L1253" s="2">
        <v>39664</v>
      </c>
      <c r="M1253" t="s">
        <v>961</v>
      </c>
      <c r="N1253" t="s">
        <v>344</v>
      </c>
    </row>
    <row r="1254" spans="1:14" hidden="1" x14ac:dyDescent="0.25">
      <c r="A1254" t="s">
        <v>1084</v>
      </c>
      <c r="B1254" t="s">
        <v>1085</v>
      </c>
      <c r="C1254">
        <v>0</v>
      </c>
      <c r="D1254">
        <v>0</v>
      </c>
      <c r="E1254" t="str">
        <f>_xlfn.CONCAT(Cours_statut[[#This Row],[Code MEQ]],"-",Cours_statut[[#This Row],[Code d''option]],"-0",Cours_statut[[#This Row],[Version du cours]])</f>
        <v>152-110-84-0-00</v>
      </c>
      <c r="F1254">
        <v>3</v>
      </c>
      <c r="G1254">
        <v>1</v>
      </c>
      <c r="H1254" s="2">
        <v>33913</v>
      </c>
      <c r="I1254" t="s">
        <v>960</v>
      </c>
      <c r="J1254">
        <v>3</v>
      </c>
      <c r="K1254" t="e">
        <f>VLOOKUP(Cours_statut[[#This Row],[CodeCours]],Tableau1[[Code de Cours Complet]:[Évaluations]],5,0)</f>
        <v>#N/A</v>
      </c>
      <c r="L1254" s="2">
        <v>39603</v>
      </c>
      <c r="M1254" t="s">
        <v>961</v>
      </c>
      <c r="N1254" t="s">
        <v>344</v>
      </c>
    </row>
    <row r="1255" spans="1:14" hidden="1" x14ac:dyDescent="0.25">
      <c r="A1255" t="s">
        <v>2155</v>
      </c>
      <c r="B1255" t="s">
        <v>2163</v>
      </c>
      <c r="C1255">
        <v>10</v>
      </c>
      <c r="D1255">
        <v>4</v>
      </c>
      <c r="E1255" t="str">
        <f>_xlfn.CONCAT(Cours_statut[[#This Row],[Code MEQ]],"-",Cours_statut[[#This Row],[Code d''option]],"-0",Cours_statut[[#This Row],[Version du cours]])</f>
        <v>401-425-90-10-04</v>
      </c>
      <c r="F1255">
        <v>4</v>
      </c>
      <c r="G1255">
        <v>1</v>
      </c>
      <c r="H1255" s="2">
        <v>37077</v>
      </c>
      <c r="I1255" t="s">
        <v>960</v>
      </c>
      <c r="J1255">
        <v>3</v>
      </c>
      <c r="K1255" t="e">
        <f>VLOOKUP(Cours_statut[[#This Row],[CodeCours]],Tableau1[[Code de Cours Complet]:[Évaluations]],5,0)</f>
        <v>#N/A</v>
      </c>
      <c r="L1255" s="2">
        <v>39602</v>
      </c>
      <c r="M1255" t="s">
        <v>961</v>
      </c>
      <c r="N1255" t="s">
        <v>344</v>
      </c>
    </row>
    <row r="1256" spans="1:14" hidden="1" x14ac:dyDescent="0.25">
      <c r="A1256" t="s">
        <v>2557</v>
      </c>
      <c r="B1256" t="s">
        <v>2559</v>
      </c>
      <c r="C1256">
        <v>10</v>
      </c>
      <c r="D1256">
        <v>1</v>
      </c>
      <c r="E1256" t="str">
        <f>_xlfn.CONCAT(Cours_statut[[#This Row],[Code MEQ]],"-",Cours_statut[[#This Row],[Code d''option]],"-0",Cours_statut[[#This Row],[Version du cours]])</f>
        <v>410-820-91-10-01</v>
      </c>
      <c r="F1256">
        <v>3</v>
      </c>
      <c r="G1256">
        <v>1</v>
      </c>
      <c r="H1256" s="2">
        <v>37099</v>
      </c>
      <c r="I1256" t="s">
        <v>960</v>
      </c>
      <c r="J1256">
        <v>3</v>
      </c>
      <c r="K1256" t="e">
        <f>VLOOKUP(Cours_statut[[#This Row],[CodeCours]],Tableau1[[Code de Cours Complet]:[Évaluations]],5,0)</f>
        <v>#N/A</v>
      </c>
      <c r="L1256" s="2">
        <v>39602</v>
      </c>
      <c r="M1256" t="s">
        <v>961</v>
      </c>
      <c r="N1256" t="s">
        <v>344</v>
      </c>
    </row>
    <row r="1257" spans="1:14" x14ac:dyDescent="0.25">
      <c r="A1257" t="s">
        <v>3748</v>
      </c>
      <c r="B1257" t="s">
        <v>3765</v>
      </c>
      <c r="C1257">
        <v>60</v>
      </c>
      <c r="D1257">
        <v>1</v>
      </c>
      <c r="E1257" t="str">
        <f>_xlfn.CONCAT(Cours_statut[[#This Row],[Code MEQ]],"-",Cours_statut[[#This Row],[Code d''option]],"-0",Cours_statut[[#This Row],[Version du cours]])</f>
        <v>861-EUF-FD-60-01</v>
      </c>
      <c r="F1257">
        <v>5</v>
      </c>
      <c r="G1257">
        <v>1</v>
      </c>
      <c r="H1257" s="2">
        <v>43563</v>
      </c>
      <c r="I1257" t="s">
        <v>974</v>
      </c>
      <c r="J1257">
        <v>2</v>
      </c>
      <c r="K1257" t="str">
        <f>VLOOKUP(Cours_statut[[#This Row],[CodeCours]],Tableau1[[Code de Cours Complet]:[Évaluations]],5,0)</f>
        <v>Autre modèle : Écrit + Entrevue téléphonique intégrée (semblable à EFEL1)</v>
      </c>
      <c r="L1257" s="2"/>
      <c r="M1257" t="s">
        <v>344</v>
      </c>
      <c r="N1257" t="s">
        <v>344</v>
      </c>
    </row>
    <row r="1258" spans="1:14" hidden="1" x14ac:dyDescent="0.25">
      <c r="A1258" t="s">
        <v>3563</v>
      </c>
      <c r="B1258" t="s">
        <v>3564</v>
      </c>
      <c r="C1258">
        <v>53</v>
      </c>
      <c r="D1258">
        <v>1</v>
      </c>
      <c r="E1258" t="str">
        <f>_xlfn.CONCAT(Cours_statut[[#This Row],[Code MEQ]],"-",Cours_statut[[#This Row],[Code d''option]],"-0",Cours_statut[[#This Row],[Version du cours]])</f>
        <v>842-W20-02-53-01</v>
      </c>
      <c r="F1258">
        <v>0</v>
      </c>
      <c r="G1258">
        <v>0</v>
      </c>
      <c r="H1258" s="2">
        <v>37910</v>
      </c>
      <c r="I1258" t="s">
        <v>960</v>
      </c>
      <c r="J1258">
        <v>3</v>
      </c>
      <c r="K1258" t="e">
        <f>VLOOKUP(Cours_statut[[#This Row],[CodeCours]],Tableau1[[Code de Cours Complet]:[Évaluations]],5,0)</f>
        <v>#N/A</v>
      </c>
      <c r="L1258" s="2">
        <v>39584</v>
      </c>
      <c r="M1258" t="s">
        <v>961</v>
      </c>
      <c r="N1258" t="s">
        <v>344</v>
      </c>
    </row>
    <row r="1259" spans="1:14" hidden="1" x14ac:dyDescent="0.25">
      <c r="A1259" t="s">
        <v>3565</v>
      </c>
      <c r="B1259" t="s">
        <v>3566</v>
      </c>
      <c r="C1259">
        <v>53</v>
      </c>
      <c r="D1259">
        <v>1</v>
      </c>
      <c r="E1259" t="str">
        <f>_xlfn.CONCAT(Cours_statut[[#This Row],[Code MEQ]],"-",Cours_statut[[#This Row],[Code d''option]],"-0",Cours_statut[[#This Row],[Version du cours]])</f>
        <v>842-W20-03-53-01</v>
      </c>
      <c r="F1259">
        <v>0</v>
      </c>
      <c r="G1259">
        <v>0</v>
      </c>
      <c r="H1259" s="2">
        <v>37910</v>
      </c>
      <c r="I1259" t="s">
        <v>960</v>
      </c>
      <c r="J1259">
        <v>3</v>
      </c>
      <c r="K1259" t="e">
        <f>VLOOKUP(Cours_statut[[#This Row],[CodeCours]],Tableau1[[Code de Cours Complet]:[Évaluations]],5,0)</f>
        <v>#N/A</v>
      </c>
      <c r="L1259" s="2">
        <v>39584</v>
      </c>
      <c r="M1259" t="s">
        <v>961</v>
      </c>
      <c r="N1259" t="s">
        <v>344</v>
      </c>
    </row>
    <row r="1260" spans="1:14" hidden="1" x14ac:dyDescent="0.25">
      <c r="A1260" t="s">
        <v>1316</v>
      </c>
      <c r="B1260" t="s">
        <v>1318</v>
      </c>
      <c r="C1260">
        <v>10</v>
      </c>
      <c r="D1260">
        <v>2</v>
      </c>
      <c r="E1260" t="str">
        <f>_xlfn.CONCAT(Cours_statut[[#This Row],[Code MEQ]],"-",Cours_statut[[#This Row],[Code d''option]],"-0",Cours_statut[[#This Row],[Version du cours]])</f>
        <v>201-404-FD-10-02</v>
      </c>
      <c r="F1260">
        <v>4</v>
      </c>
      <c r="G1260">
        <v>1</v>
      </c>
      <c r="H1260" s="2">
        <v>39106</v>
      </c>
      <c r="I1260" t="s">
        <v>960</v>
      </c>
      <c r="J1260">
        <v>3</v>
      </c>
      <c r="K1260" t="e">
        <f>VLOOKUP(Cours_statut[[#This Row],[CodeCours]],Tableau1[[Code de Cours Complet]:[Évaluations]],5,0)</f>
        <v>#N/A</v>
      </c>
      <c r="L1260" s="2">
        <v>39582</v>
      </c>
      <c r="M1260" t="s">
        <v>961</v>
      </c>
      <c r="N1260" t="s">
        <v>344</v>
      </c>
    </row>
    <row r="1261" spans="1:14" hidden="1" x14ac:dyDescent="0.25">
      <c r="A1261" t="s">
        <v>1942</v>
      </c>
      <c r="B1261" t="s">
        <v>1944</v>
      </c>
      <c r="C1261">
        <v>10</v>
      </c>
      <c r="D1261">
        <v>2</v>
      </c>
      <c r="E1261" t="str">
        <f>_xlfn.CONCAT(Cours_statut[[#This Row],[Code MEQ]],"-",Cours_statut[[#This Row],[Code d''option]],"-0",Cours_statut[[#This Row],[Version du cours]])</f>
        <v>360-300-RE-10-02</v>
      </c>
      <c r="F1261">
        <v>4</v>
      </c>
      <c r="G1261">
        <v>1</v>
      </c>
      <c r="H1261" s="2">
        <v>38275</v>
      </c>
      <c r="I1261" t="s">
        <v>960</v>
      </c>
      <c r="J1261">
        <v>3</v>
      </c>
      <c r="K1261" t="e">
        <f>VLOOKUP(Cours_statut[[#This Row],[CodeCours]],Tableau1[[Code de Cours Complet]:[Évaluations]],5,0)</f>
        <v>#N/A</v>
      </c>
      <c r="L1261" s="2">
        <v>39582</v>
      </c>
      <c r="M1261" t="s">
        <v>961</v>
      </c>
      <c r="N1261" t="s">
        <v>344</v>
      </c>
    </row>
    <row r="1262" spans="1:14" hidden="1" x14ac:dyDescent="0.25">
      <c r="A1262" t="s">
        <v>1880</v>
      </c>
      <c r="B1262" t="s">
        <v>1881</v>
      </c>
      <c r="C1262">
        <v>10</v>
      </c>
      <c r="D1262">
        <v>1</v>
      </c>
      <c r="E1262" t="str">
        <f>_xlfn.CONCAT(Cours_statut[[#This Row],[Code MEQ]],"-",Cours_statut[[#This Row],[Code d''option]],"-0",Cours_statut[[#This Row],[Version du cours]])</f>
        <v>350-303-FD-10-01</v>
      </c>
      <c r="F1262">
        <v>3</v>
      </c>
      <c r="G1262">
        <v>1</v>
      </c>
      <c r="H1262" s="2">
        <v>38363</v>
      </c>
      <c r="I1262" t="s">
        <v>960</v>
      </c>
      <c r="J1262">
        <v>3</v>
      </c>
      <c r="K1262" t="e">
        <f>VLOOKUP(Cours_statut[[#This Row],[CodeCours]],Tableau1[[Code de Cours Complet]:[Évaluations]],5,0)</f>
        <v>#N/A</v>
      </c>
      <c r="L1262" s="2">
        <v>39575</v>
      </c>
      <c r="M1262" t="s">
        <v>961</v>
      </c>
      <c r="N1262" t="s">
        <v>344</v>
      </c>
    </row>
    <row r="1263" spans="1:14" hidden="1" x14ac:dyDescent="0.25">
      <c r="A1263" t="s">
        <v>1901</v>
      </c>
      <c r="B1263" t="s">
        <v>1906</v>
      </c>
      <c r="C1263">
        <v>10</v>
      </c>
      <c r="D1263">
        <v>3</v>
      </c>
      <c r="E1263" t="str">
        <f>_xlfn.CONCAT(Cours_statut[[#This Row],[Code MEQ]],"-",Cours_statut[[#This Row],[Code d''option]],"-0",Cours_statut[[#This Row],[Version du cours]])</f>
        <v>350-914-91-10-03</v>
      </c>
      <c r="F1263">
        <v>3</v>
      </c>
      <c r="G1263">
        <v>1</v>
      </c>
      <c r="H1263" s="2">
        <v>38363</v>
      </c>
      <c r="I1263" t="s">
        <v>960</v>
      </c>
      <c r="J1263">
        <v>3</v>
      </c>
      <c r="K1263" t="e">
        <f>VLOOKUP(Cours_statut[[#This Row],[CodeCours]],Tableau1[[Code de Cours Complet]:[Évaluations]],5,0)</f>
        <v>#N/A</v>
      </c>
      <c r="L1263" s="2">
        <v>39575</v>
      </c>
      <c r="M1263" t="s">
        <v>961</v>
      </c>
      <c r="N1263" t="s">
        <v>344</v>
      </c>
    </row>
    <row r="1264" spans="1:14" x14ac:dyDescent="0.25">
      <c r="A1264" t="s">
        <v>2953</v>
      </c>
      <c r="B1264" t="s">
        <v>2954</v>
      </c>
      <c r="C1264">
        <v>65</v>
      </c>
      <c r="D1264">
        <v>1</v>
      </c>
      <c r="E1264" t="str">
        <f>_xlfn.CONCAT(Cours_statut[[#This Row],[Code MEQ]],"-",Cours_statut[[#This Row],[Code d''option]],"-0",Cours_statut[[#This Row],[Version du cours]])</f>
        <v>602-SFR-FD-65-01</v>
      </c>
      <c r="F1264">
        <v>5</v>
      </c>
      <c r="G1264">
        <v>1</v>
      </c>
      <c r="H1264" s="2">
        <v>43544</v>
      </c>
      <c r="I1264" t="s">
        <v>974</v>
      </c>
      <c r="J1264">
        <v>2</v>
      </c>
      <c r="K1264" t="str">
        <f>VLOOKUP(Cours_statut[[#This Row],[CodeCours]],Tableau1[[Code de Cours Complet]:[Évaluations]],5,0)</f>
        <v>EFel1</v>
      </c>
      <c r="L1264" s="2"/>
      <c r="M1264" t="s">
        <v>344</v>
      </c>
      <c r="N1264" t="s">
        <v>344</v>
      </c>
    </row>
    <row r="1265" spans="1:14" hidden="1" x14ac:dyDescent="0.25">
      <c r="A1265" t="s">
        <v>1220</v>
      </c>
      <c r="B1265" t="s">
        <v>1221</v>
      </c>
      <c r="C1265">
        <v>10</v>
      </c>
      <c r="D1265">
        <v>1</v>
      </c>
      <c r="E1265" t="str">
        <f>_xlfn.CONCAT(Cours_statut[[#This Row],[Code MEQ]],"-",Cours_statut[[#This Row],[Code d''option]],"-0",Cours_statut[[#This Row],[Version du cours]])</f>
        <v>201-103-RE-10-01</v>
      </c>
      <c r="F1265">
        <v>4</v>
      </c>
      <c r="G1265">
        <v>1</v>
      </c>
      <c r="H1265" s="2">
        <v>38393</v>
      </c>
      <c r="I1265" t="s">
        <v>960</v>
      </c>
      <c r="J1265">
        <v>3</v>
      </c>
      <c r="K1265" t="e">
        <f>VLOOKUP(Cours_statut[[#This Row],[CodeCours]],Tableau1[[Code de Cours Complet]:[Évaluations]],5,0)</f>
        <v>#N/A</v>
      </c>
      <c r="L1265" s="2">
        <v>39560</v>
      </c>
      <c r="M1265" t="s">
        <v>961</v>
      </c>
      <c r="N1265" t="s">
        <v>344</v>
      </c>
    </row>
    <row r="1266" spans="1:14" hidden="1" x14ac:dyDescent="0.25">
      <c r="A1266" t="s">
        <v>2225</v>
      </c>
      <c r="B1266" t="s">
        <v>2226</v>
      </c>
      <c r="C1266">
        <v>50</v>
      </c>
      <c r="D1266">
        <v>1</v>
      </c>
      <c r="E1266" t="str">
        <f>_xlfn.CONCAT(Cours_statut[[#This Row],[Code MEQ]],"-",Cours_statut[[#This Row],[Code d''option]],"-0",Cours_statut[[#This Row],[Version du cours]])</f>
        <v>410-113-FD-50-01</v>
      </c>
      <c r="F1266">
        <v>3</v>
      </c>
      <c r="G1266">
        <v>1</v>
      </c>
      <c r="H1266" s="2">
        <v>37909</v>
      </c>
      <c r="I1266" t="s">
        <v>960</v>
      </c>
      <c r="J1266">
        <v>3</v>
      </c>
      <c r="K1266" t="e">
        <f>VLOOKUP(Cours_statut[[#This Row],[CodeCours]],Tableau1[[Code de Cours Complet]:[Évaluations]],5,0)</f>
        <v>#N/A</v>
      </c>
      <c r="L1266" s="2">
        <v>39555</v>
      </c>
      <c r="M1266" t="s">
        <v>961</v>
      </c>
      <c r="N1266" t="s">
        <v>344</v>
      </c>
    </row>
    <row r="1267" spans="1:14" hidden="1" x14ac:dyDescent="0.25">
      <c r="A1267" t="s">
        <v>2197</v>
      </c>
      <c r="B1267" t="s">
        <v>2201</v>
      </c>
      <c r="C1267">
        <v>50</v>
      </c>
      <c r="D1267">
        <v>2</v>
      </c>
      <c r="E1267" t="str">
        <f>_xlfn.CONCAT(Cours_statut[[#This Row],[Code MEQ]],"-",Cours_statut[[#This Row],[Code d''option]],"-0",Cours_statut[[#This Row],[Version du cours]])</f>
        <v>410-014-FD-50-02</v>
      </c>
      <c r="F1267">
        <v>5</v>
      </c>
      <c r="G1267">
        <v>1</v>
      </c>
      <c r="H1267" s="2">
        <v>38792</v>
      </c>
      <c r="I1267" t="s">
        <v>960</v>
      </c>
      <c r="J1267">
        <v>3</v>
      </c>
      <c r="K1267" t="e">
        <f>VLOOKUP(Cours_statut[[#This Row],[CodeCours]],Tableau1[[Code de Cours Complet]:[Évaluations]],5,0)</f>
        <v>#N/A</v>
      </c>
      <c r="L1267" s="2">
        <v>39542</v>
      </c>
      <c r="M1267" t="s">
        <v>961</v>
      </c>
      <c r="N1267" t="s">
        <v>344</v>
      </c>
    </row>
    <row r="1268" spans="1:14" hidden="1" x14ac:dyDescent="0.25">
      <c r="A1268" t="s">
        <v>1597</v>
      </c>
      <c r="B1268" t="s">
        <v>1598</v>
      </c>
      <c r="C1268">
        <v>10</v>
      </c>
      <c r="D1268">
        <v>1</v>
      </c>
      <c r="E1268" t="str">
        <f>_xlfn.CONCAT(Cours_statut[[#This Row],[Code MEQ]],"-",Cours_statut[[#This Row],[Code d''option]],"-0",Cours_statut[[#This Row],[Version du cours]])</f>
        <v>322-753-RL-10-01</v>
      </c>
      <c r="F1268">
        <v>3</v>
      </c>
      <c r="G1268">
        <v>1</v>
      </c>
      <c r="H1268" s="2">
        <v>38741</v>
      </c>
      <c r="I1268" t="s">
        <v>960</v>
      </c>
      <c r="J1268">
        <v>3</v>
      </c>
      <c r="K1268" t="e">
        <f>VLOOKUP(Cours_statut[[#This Row],[CodeCours]],Tableau1[[Code de Cours Complet]:[Évaluations]],5,0)</f>
        <v>#N/A</v>
      </c>
      <c r="L1268" s="2">
        <v>39535</v>
      </c>
      <c r="M1268" t="s">
        <v>961</v>
      </c>
      <c r="N1268" t="s">
        <v>344</v>
      </c>
    </row>
    <row r="1269" spans="1:14" hidden="1" x14ac:dyDescent="0.25">
      <c r="A1269" t="s">
        <v>2515</v>
      </c>
      <c r="B1269" t="s">
        <v>2516</v>
      </c>
      <c r="C1269">
        <v>60</v>
      </c>
      <c r="D1269">
        <v>1</v>
      </c>
      <c r="E1269" t="str">
        <f>_xlfn.CONCAT(Cours_statut[[#This Row],[Code MEQ]],"-",Cours_statut[[#This Row],[Code d''option]],"-0",Cours_statut[[#This Row],[Version du cours]])</f>
        <v>410-625-FD-60-01</v>
      </c>
      <c r="F1269">
        <v>5</v>
      </c>
      <c r="G1269">
        <v>2</v>
      </c>
      <c r="H1269" s="2">
        <v>39402</v>
      </c>
      <c r="I1269" t="s">
        <v>960</v>
      </c>
      <c r="J1269">
        <v>3</v>
      </c>
      <c r="K1269" t="e">
        <f>VLOOKUP(Cours_statut[[#This Row],[CodeCours]],Tableau1[[Code de Cours Complet]:[Évaluations]],5,0)</f>
        <v>#N/A</v>
      </c>
      <c r="L1269" s="2">
        <v>39520</v>
      </c>
      <c r="M1269" t="s">
        <v>961</v>
      </c>
      <c r="N1269" t="s">
        <v>344</v>
      </c>
    </row>
    <row r="1270" spans="1:14" hidden="1" x14ac:dyDescent="0.25">
      <c r="A1270" t="s">
        <v>1827</v>
      </c>
      <c r="B1270" t="s">
        <v>1832</v>
      </c>
      <c r="C1270">
        <v>11</v>
      </c>
      <c r="D1270">
        <v>1</v>
      </c>
      <c r="E1270" t="str">
        <f>_xlfn.CONCAT(Cours_statut[[#This Row],[Code MEQ]],"-",Cours_statut[[#This Row],[Code d''option]],"-0",Cours_statut[[#This Row],[Version du cours]])</f>
        <v>350-054-RL-11-01</v>
      </c>
      <c r="F1270">
        <v>0</v>
      </c>
      <c r="G1270">
        <v>1</v>
      </c>
      <c r="H1270" s="2">
        <v>39517</v>
      </c>
      <c r="I1270" t="s">
        <v>960</v>
      </c>
      <c r="J1270">
        <v>3</v>
      </c>
      <c r="K1270" t="e">
        <f>VLOOKUP(Cours_statut[[#This Row],[CodeCours]],Tableau1[[Code de Cours Complet]:[Évaluations]],5,0)</f>
        <v>#N/A</v>
      </c>
      <c r="L1270" s="2">
        <v>39517</v>
      </c>
      <c r="M1270" t="s">
        <v>961</v>
      </c>
      <c r="N1270" t="s">
        <v>344</v>
      </c>
    </row>
    <row r="1271" spans="1:14" hidden="1" x14ac:dyDescent="0.25">
      <c r="A1271" t="s">
        <v>1827</v>
      </c>
      <c r="B1271" t="s">
        <v>1833</v>
      </c>
      <c r="C1271">
        <v>11</v>
      </c>
      <c r="D1271">
        <v>2</v>
      </c>
      <c r="E1271" t="str">
        <f>_xlfn.CONCAT(Cours_statut[[#This Row],[Code MEQ]],"-",Cours_statut[[#This Row],[Code d''option]],"-0",Cours_statut[[#This Row],[Version du cours]])</f>
        <v>350-054-RL-11-02</v>
      </c>
      <c r="F1271">
        <v>0</v>
      </c>
      <c r="G1271">
        <v>1</v>
      </c>
      <c r="H1271" s="2">
        <v>39517</v>
      </c>
      <c r="I1271" t="s">
        <v>960</v>
      </c>
      <c r="J1271">
        <v>3</v>
      </c>
      <c r="K1271" t="e">
        <f>VLOOKUP(Cours_statut[[#This Row],[CodeCours]],Tableau1[[Code de Cours Complet]:[Évaluations]],5,0)</f>
        <v>#N/A</v>
      </c>
      <c r="L1271" s="2">
        <v>39517</v>
      </c>
      <c r="M1271" t="s">
        <v>961</v>
      </c>
      <c r="N1271" t="s">
        <v>344</v>
      </c>
    </row>
    <row r="1272" spans="1:14" hidden="1" x14ac:dyDescent="0.25">
      <c r="A1272" t="s">
        <v>1020</v>
      </c>
      <c r="B1272" t="s">
        <v>1024</v>
      </c>
      <c r="C1272">
        <v>10</v>
      </c>
      <c r="D1272">
        <v>3</v>
      </c>
      <c r="E1272" t="str">
        <f>_xlfn.CONCAT(Cours_statut[[#This Row],[Code MEQ]],"-",Cours_statut[[#This Row],[Code d''option]],"-0",Cours_statut[[#This Row],[Version du cours]])</f>
        <v>109-103-02-10-03</v>
      </c>
      <c r="F1272">
        <v>3</v>
      </c>
      <c r="G1272">
        <v>1</v>
      </c>
      <c r="H1272" s="2">
        <v>38330</v>
      </c>
      <c r="I1272" t="s">
        <v>960</v>
      </c>
      <c r="J1272">
        <v>3</v>
      </c>
      <c r="K1272" t="e">
        <f>VLOOKUP(Cours_statut[[#This Row],[CodeCours]],Tableau1[[Code de Cours Complet]:[Évaluations]],5,0)</f>
        <v>#N/A</v>
      </c>
      <c r="L1272" s="2">
        <v>39511</v>
      </c>
      <c r="M1272" t="s">
        <v>961</v>
      </c>
      <c r="N1272" t="s">
        <v>344</v>
      </c>
    </row>
    <row r="1273" spans="1:14" hidden="1" x14ac:dyDescent="0.25">
      <c r="A1273" t="s">
        <v>1020</v>
      </c>
      <c r="B1273" t="s">
        <v>1028</v>
      </c>
      <c r="C1273">
        <v>80</v>
      </c>
      <c r="D1273">
        <v>3</v>
      </c>
      <c r="E1273" t="str">
        <f>_xlfn.CONCAT(Cours_statut[[#This Row],[Code MEQ]],"-",Cours_statut[[#This Row],[Code d''option]],"-0",Cours_statut[[#This Row],[Version du cours]])</f>
        <v>109-103-02-80-03</v>
      </c>
      <c r="F1273">
        <v>3</v>
      </c>
      <c r="G1273">
        <v>1</v>
      </c>
      <c r="H1273" s="2">
        <v>38330</v>
      </c>
      <c r="I1273" t="s">
        <v>960</v>
      </c>
      <c r="J1273">
        <v>3</v>
      </c>
      <c r="K1273" t="e">
        <f>VLOOKUP(Cours_statut[[#This Row],[CodeCours]],Tableau1[[Code de Cours Complet]:[Évaluations]],5,0)</f>
        <v>#N/A</v>
      </c>
      <c r="L1273" s="2">
        <v>39511</v>
      </c>
      <c r="M1273" t="s">
        <v>961</v>
      </c>
      <c r="N1273" t="s">
        <v>344</v>
      </c>
    </row>
    <row r="1274" spans="1:14" hidden="1" x14ac:dyDescent="0.25">
      <c r="A1274" t="s">
        <v>1054</v>
      </c>
      <c r="B1274" t="s">
        <v>1059</v>
      </c>
      <c r="C1274">
        <v>10</v>
      </c>
      <c r="D1274">
        <v>3</v>
      </c>
      <c r="E1274" t="str">
        <f>_xlfn.CONCAT(Cours_statut[[#This Row],[Code MEQ]],"-",Cours_statut[[#This Row],[Code d''option]],"-0",Cours_statut[[#This Row],[Version du cours]])</f>
        <v>109-105-02-10-03</v>
      </c>
      <c r="F1274">
        <v>3</v>
      </c>
      <c r="G1274">
        <v>1</v>
      </c>
      <c r="H1274" s="2">
        <v>38330</v>
      </c>
      <c r="I1274" t="s">
        <v>960</v>
      </c>
      <c r="J1274">
        <v>3</v>
      </c>
      <c r="K1274" t="e">
        <f>VLOOKUP(Cours_statut[[#This Row],[CodeCours]],Tableau1[[Code de Cours Complet]:[Évaluations]],5,0)</f>
        <v>#N/A</v>
      </c>
      <c r="L1274" s="2">
        <v>39511</v>
      </c>
      <c r="M1274" t="s">
        <v>961</v>
      </c>
      <c r="N1274" t="s">
        <v>344</v>
      </c>
    </row>
    <row r="1275" spans="1:14" hidden="1" x14ac:dyDescent="0.25">
      <c r="A1275" t="s">
        <v>1054</v>
      </c>
      <c r="B1275" t="s">
        <v>1063</v>
      </c>
      <c r="C1275">
        <v>11</v>
      </c>
      <c r="D1275">
        <v>3</v>
      </c>
      <c r="E1275" t="str">
        <f>_xlfn.CONCAT(Cours_statut[[#This Row],[Code MEQ]],"-",Cours_statut[[#This Row],[Code d''option]],"-0",Cours_statut[[#This Row],[Version du cours]])</f>
        <v>109-105-02-11-03</v>
      </c>
      <c r="F1275">
        <v>3</v>
      </c>
      <c r="G1275">
        <v>1</v>
      </c>
      <c r="H1275" s="2">
        <v>38609</v>
      </c>
      <c r="I1275" t="s">
        <v>960</v>
      </c>
      <c r="J1275">
        <v>3</v>
      </c>
      <c r="K1275" t="e">
        <f>VLOOKUP(Cours_statut[[#This Row],[CodeCours]],Tableau1[[Code de Cours Complet]:[Évaluations]],5,0)</f>
        <v>#N/A</v>
      </c>
      <c r="L1275" s="2">
        <v>39511</v>
      </c>
      <c r="M1275" t="s">
        <v>961</v>
      </c>
      <c r="N1275" t="s">
        <v>344</v>
      </c>
    </row>
    <row r="1276" spans="1:14" hidden="1" x14ac:dyDescent="0.25">
      <c r="A1276" t="s">
        <v>1054</v>
      </c>
      <c r="B1276" t="s">
        <v>1067</v>
      </c>
      <c r="C1276">
        <v>80</v>
      </c>
      <c r="D1276">
        <v>3</v>
      </c>
      <c r="E1276" t="str">
        <f>_xlfn.CONCAT(Cours_statut[[#This Row],[Code MEQ]],"-",Cours_statut[[#This Row],[Code d''option]],"-0",Cours_statut[[#This Row],[Version du cours]])</f>
        <v>109-105-02-80-03</v>
      </c>
      <c r="F1276">
        <v>3</v>
      </c>
      <c r="G1276">
        <v>1</v>
      </c>
      <c r="H1276" s="2">
        <v>38330</v>
      </c>
      <c r="I1276" t="s">
        <v>960</v>
      </c>
      <c r="J1276">
        <v>3</v>
      </c>
      <c r="K1276" t="e">
        <f>VLOOKUP(Cours_statut[[#This Row],[CodeCours]],Tableau1[[Code de Cours Complet]:[Évaluations]],5,0)</f>
        <v>#N/A</v>
      </c>
      <c r="L1276" s="2">
        <v>39511</v>
      </c>
      <c r="M1276" t="s">
        <v>961</v>
      </c>
      <c r="N1276" t="s">
        <v>344</v>
      </c>
    </row>
    <row r="1277" spans="1:14" hidden="1" x14ac:dyDescent="0.25">
      <c r="A1277" t="s">
        <v>1054</v>
      </c>
      <c r="B1277" t="s">
        <v>1072</v>
      </c>
      <c r="C1277">
        <v>81</v>
      </c>
      <c r="D1277">
        <v>3</v>
      </c>
      <c r="E1277" t="str">
        <f>_xlfn.CONCAT(Cours_statut[[#This Row],[Code MEQ]],"-",Cours_statut[[#This Row],[Code d''option]],"-0",Cours_statut[[#This Row],[Version du cours]])</f>
        <v>109-105-02-81-03</v>
      </c>
      <c r="F1277">
        <v>3</v>
      </c>
      <c r="G1277">
        <v>1</v>
      </c>
      <c r="H1277" s="2">
        <v>38392</v>
      </c>
      <c r="I1277" t="s">
        <v>960</v>
      </c>
      <c r="J1277">
        <v>3</v>
      </c>
      <c r="K1277" t="e">
        <f>VLOOKUP(Cours_statut[[#This Row],[CodeCours]],Tableau1[[Code de Cours Complet]:[Évaluations]],5,0)</f>
        <v>#N/A</v>
      </c>
      <c r="L1277" s="2">
        <v>39511</v>
      </c>
      <c r="M1277" t="s">
        <v>961</v>
      </c>
      <c r="N1277" t="s">
        <v>344</v>
      </c>
    </row>
    <row r="1278" spans="1:14" hidden="1" x14ac:dyDescent="0.25">
      <c r="A1278" t="s">
        <v>1589</v>
      </c>
      <c r="B1278" t="s">
        <v>1590</v>
      </c>
      <c r="C1278">
        <v>10</v>
      </c>
      <c r="D1278">
        <v>1</v>
      </c>
      <c r="E1278" t="str">
        <f>_xlfn.CONCAT(Cours_statut[[#This Row],[Code MEQ]],"-",Cours_statut[[#This Row],[Code d''option]],"-0",Cours_statut[[#This Row],[Version du cours]])</f>
        <v>322-743-RL-10-01</v>
      </c>
      <c r="F1278">
        <v>3</v>
      </c>
      <c r="G1278">
        <v>1</v>
      </c>
      <c r="H1278" s="2">
        <v>37529</v>
      </c>
      <c r="I1278" t="s">
        <v>960</v>
      </c>
      <c r="J1278">
        <v>3</v>
      </c>
      <c r="K1278" t="e">
        <f>VLOOKUP(Cours_statut[[#This Row],[CodeCours]],Tableau1[[Code de Cours Complet]:[Évaluations]],5,0)</f>
        <v>#N/A</v>
      </c>
      <c r="L1278" s="2">
        <v>39507</v>
      </c>
      <c r="M1278" t="s">
        <v>961</v>
      </c>
      <c r="N1278" t="s">
        <v>344</v>
      </c>
    </row>
    <row r="1279" spans="1:14" hidden="1" x14ac:dyDescent="0.25">
      <c r="A1279" t="s">
        <v>3033</v>
      </c>
      <c r="B1279" t="s">
        <v>3034</v>
      </c>
      <c r="C1279">
        <v>50</v>
      </c>
      <c r="D1279">
        <v>1</v>
      </c>
      <c r="E1279" t="str">
        <f>_xlfn.CONCAT(Cours_statut[[#This Row],[Code MEQ]],"-",Cours_statut[[#This Row],[Code d''option]],"-0",Cours_statut[[#This Row],[Version du cours]])</f>
        <v>604-303-FD-50-01</v>
      </c>
      <c r="F1279">
        <v>4</v>
      </c>
      <c r="G1279">
        <v>2</v>
      </c>
      <c r="H1279" s="2">
        <v>39125</v>
      </c>
      <c r="I1279" t="s">
        <v>960</v>
      </c>
      <c r="J1279">
        <v>3</v>
      </c>
      <c r="K1279" t="e">
        <f>VLOOKUP(Cours_statut[[#This Row],[CodeCours]],Tableau1[[Code de Cours Complet]:[Évaluations]],5,0)</f>
        <v>#N/A</v>
      </c>
      <c r="L1279" s="2">
        <v>39505</v>
      </c>
      <c r="M1279" t="s">
        <v>961</v>
      </c>
      <c r="N1279" t="s">
        <v>344</v>
      </c>
    </row>
    <row r="1280" spans="1:14" hidden="1" x14ac:dyDescent="0.25">
      <c r="A1280" t="s">
        <v>1579</v>
      </c>
      <c r="B1280" t="s">
        <v>1580</v>
      </c>
      <c r="C1280">
        <v>10</v>
      </c>
      <c r="D1280">
        <v>1</v>
      </c>
      <c r="E1280" t="str">
        <f>_xlfn.CONCAT(Cours_statut[[#This Row],[Code MEQ]],"-",Cours_statut[[#This Row],[Code d''option]],"-0",Cours_statut[[#This Row],[Version du cours]])</f>
        <v>322-723-RL-10-01</v>
      </c>
      <c r="F1280">
        <v>4</v>
      </c>
      <c r="G1280">
        <v>1</v>
      </c>
      <c r="H1280" s="2">
        <v>38973</v>
      </c>
      <c r="I1280" t="s">
        <v>960</v>
      </c>
      <c r="J1280">
        <v>3</v>
      </c>
      <c r="K1280" t="e">
        <f>VLOOKUP(Cours_statut[[#This Row],[CodeCours]],Tableau1[[Code de Cours Complet]:[Évaluations]],5,0)</f>
        <v>#N/A</v>
      </c>
      <c r="L1280" s="2">
        <v>39498</v>
      </c>
      <c r="M1280" t="s">
        <v>961</v>
      </c>
      <c r="N1280" t="s">
        <v>344</v>
      </c>
    </row>
    <row r="1281" spans="1:14" hidden="1" x14ac:dyDescent="0.25">
      <c r="A1281" t="s">
        <v>1579</v>
      </c>
      <c r="B1281" t="s">
        <v>1583</v>
      </c>
      <c r="C1281">
        <v>11</v>
      </c>
      <c r="D1281">
        <v>1</v>
      </c>
      <c r="E1281" t="str">
        <f>_xlfn.CONCAT(Cours_statut[[#This Row],[Code MEQ]],"-",Cours_statut[[#This Row],[Code d''option]],"-0",Cours_statut[[#This Row],[Version du cours]])</f>
        <v>322-723-RL-11-01</v>
      </c>
      <c r="F1281">
        <v>4</v>
      </c>
      <c r="G1281">
        <v>1</v>
      </c>
      <c r="H1281" s="2">
        <v>38973</v>
      </c>
      <c r="I1281" t="s">
        <v>960</v>
      </c>
      <c r="J1281">
        <v>3</v>
      </c>
      <c r="K1281" t="e">
        <f>VLOOKUP(Cours_statut[[#This Row],[CodeCours]],Tableau1[[Code de Cours Complet]:[Évaluations]],5,0)</f>
        <v>#N/A</v>
      </c>
      <c r="L1281" s="2">
        <v>39498</v>
      </c>
      <c r="M1281" t="s">
        <v>961</v>
      </c>
      <c r="N1281" t="s">
        <v>344</v>
      </c>
    </row>
    <row r="1282" spans="1:14" hidden="1" x14ac:dyDescent="0.25">
      <c r="A1282" t="s">
        <v>1620</v>
      </c>
      <c r="B1282" t="s">
        <v>1621</v>
      </c>
      <c r="C1282">
        <v>10</v>
      </c>
      <c r="D1282">
        <v>1</v>
      </c>
      <c r="E1282" t="str">
        <f>_xlfn.CONCAT(Cours_statut[[#This Row],[Code MEQ]],"-",Cours_statut[[#This Row],[Code d''option]],"-0",Cours_statut[[#This Row],[Version du cours]])</f>
        <v>322-824-RL-10-01</v>
      </c>
      <c r="F1282">
        <v>5</v>
      </c>
      <c r="G1282">
        <v>1</v>
      </c>
      <c r="H1282" s="2">
        <v>39015</v>
      </c>
      <c r="I1282" t="s">
        <v>960</v>
      </c>
      <c r="J1282">
        <v>3</v>
      </c>
      <c r="K1282" t="e">
        <f>VLOOKUP(Cours_statut[[#This Row],[CodeCours]],Tableau1[[Code de Cours Complet]:[Évaluations]],5,0)</f>
        <v>#N/A</v>
      </c>
      <c r="L1282" s="2">
        <v>39498</v>
      </c>
      <c r="M1282" t="s">
        <v>961</v>
      </c>
      <c r="N1282" t="s">
        <v>344</v>
      </c>
    </row>
    <row r="1283" spans="1:14" hidden="1" x14ac:dyDescent="0.25">
      <c r="A1283" t="s">
        <v>1754</v>
      </c>
      <c r="B1283" t="s">
        <v>1760</v>
      </c>
      <c r="C1283">
        <v>10</v>
      </c>
      <c r="D1283">
        <v>2</v>
      </c>
      <c r="E1283" t="str">
        <f>_xlfn.CONCAT(Cours_statut[[#This Row],[Code MEQ]],"-",Cours_statut[[#This Row],[Code d''option]],"-0",Cours_statut[[#This Row],[Version du cours]])</f>
        <v>340-FPF-03-10-02</v>
      </c>
      <c r="F1283">
        <v>4</v>
      </c>
      <c r="G1283">
        <v>1</v>
      </c>
      <c r="H1283" s="2">
        <v>37071</v>
      </c>
      <c r="I1283" t="s">
        <v>960</v>
      </c>
      <c r="J1283">
        <v>3</v>
      </c>
      <c r="K1283" t="e">
        <f>VLOOKUP(Cours_statut[[#This Row],[CodeCours]],Tableau1[[Code de Cours Complet]:[Évaluations]],5,0)</f>
        <v>#N/A</v>
      </c>
      <c r="L1283" s="2">
        <v>39498</v>
      </c>
      <c r="M1283" t="s">
        <v>961</v>
      </c>
      <c r="N1283" t="s">
        <v>344</v>
      </c>
    </row>
    <row r="1284" spans="1:14" hidden="1" x14ac:dyDescent="0.25">
      <c r="A1284" t="s">
        <v>1754</v>
      </c>
      <c r="B1284" t="s">
        <v>1767</v>
      </c>
      <c r="C1284">
        <v>80</v>
      </c>
      <c r="D1284">
        <v>2</v>
      </c>
      <c r="E1284" t="str">
        <f>_xlfn.CONCAT(Cours_statut[[#This Row],[Code MEQ]],"-",Cours_statut[[#This Row],[Code d''option]],"-0",Cours_statut[[#This Row],[Version du cours]])</f>
        <v>340-FPF-03-80-02</v>
      </c>
      <c r="F1284">
        <v>4</v>
      </c>
      <c r="G1284">
        <v>1</v>
      </c>
      <c r="H1284" s="2">
        <v>37663</v>
      </c>
      <c r="I1284" t="s">
        <v>960</v>
      </c>
      <c r="J1284">
        <v>3</v>
      </c>
      <c r="K1284" t="e">
        <f>VLOOKUP(Cours_statut[[#This Row],[CodeCours]],Tableau1[[Code de Cours Complet]:[Évaluations]],5,0)</f>
        <v>#N/A</v>
      </c>
      <c r="L1284" s="2">
        <v>39498</v>
      </c>
      <c r="M1284" t="s">
        <v>961</v>
      </c>
      <c r="N1284" t="s">
        <v>344</v>
      </c>
    </row>
    <row r="1285" spans="1:14" hidden="1" x14ac:dyDescent="0.25">
      <c r="A1285" t="s">
        <v>1769</v>
      </c>
      <c r="B1285" t="s">
        <v>1775</v>
      </c>
      <c r="C1285">
        <v>10</v>
      </c>
      <c r="D1285">
        <v>2</v>
      </c>
      <c r="E1285" t="str">
        <f>_xlfn.CONCAT(Cours_statut[[#This Row],[Code MEQ]],"-",Cours_statut[[#This Row],[Code d''option]],"-0",Cours_statut[[#This Row],[Version du cours]])</f>
        <v>340-FPG-03-10-02</v>
      </c>
      <c r="F1285">
        <v>4</v>
      </c>
      <c r="G1285">
        <v>1</v>
      </c>
      <c r="H1285" s="2">
        <v>37071</v>
      </c>
      <c r="I1285" t="s">
        <v>960</v>
      </c>
      <c r="J1285">
        <v>3</v>
      </c>
      <c r="K1285" t="e">
        <f>VLOOKUP(Cours_statut[[#This Row],[CodeCours]],Tableau1[[Code de Cours Complet]:[Évaluations]],5,0)</f>
        <v>#N/A</v>
      </c>
      <c r="L1285" s="2">
        <v>39498</v>
      </c>
      <c r="M1285" t="s">
        <v>961</v>
      </c>
      <c r="N1285" t="s">
        <v>344</v>
      </c>
    </row>
    <row r="1286" spans="1:14" hidden="1" x14ac:dyDescent="0.25">
      <c r="A1286" t="s">
        <v>2742</v>
      </c>
      <c r="B1286" t="s">
        <v>2745</v>
      </c>
      <c r="C1286">
        <v>10</v>
      </c>
      <c r="D1286">
        <v>2</v>
      </c>
      <c r="E1286" t="str">
        <f>_xlfn.CONCAT(Cours_statut[[#This Row],[Code MEQ]],"-",Cours_statut[[#This Row],[Code d''option]],"-0",Cours_statut[[#This Row],[Version du cours]])</f>
        <v>504-FPH-03-10-02</v>
      </c>
      <c r="F1286">
        <v>4</v>
      </c>
      <c r="G1286">
        <v>1</v>
      </c>
      <c r="H1286" s="2">
        <v>38175</v>
      </c>
      <c r="I1286" t="s">
        <v>960</v>
      </c>
      <c r="J1286">
        <v>3</v>
      </c>
      <c r="K1286" t="e">
        <f>VLOOKUP(Cours_statut[[#This Row],[CodeCours]],Tableau1[[Code de Cours Complet]:[Évaluations]],5,0)</f>
        <v>#N/A</v>
      </c>
      <c r="L1286" s="2">
        <v>39407</v>
      </c>
      <c r="M1286" t="s">
        <v>961</v>
      </c>
      <c r="N1286" t="s">
        <v>344</v>
      </c>
    </row>
    <row r="1287" spans="1:14" hidden="1" x14ac:dyDescent="0.25">
      <c r="A1287" t="s">
        <v>2742</v>
      </c>
      <c r="B1287" t="s">
        <v>2749</v>
      </c>
      <c r="C1287">
        <v>11</v>
      </c>
      <c r="D1287">
        <v>2</v>
      </c>
      <c r="E1287" t="str">
        <f>_xlfn.CONCAT(Cours_statut[[#This Row],[Code MEQ]],"-",Cours_statut[[#This Row],[Code d''option]],"-0",Cours_statut[[#This Row],[Version du cours]])</f>
        <v>504-FPH-03-11-02</v>
      </c>
      <c r="F1287">
        <v>4</v>
      </c>
      <c r="G1287">
        <v>1</v>
      </c>
      <c r="H1287" s="2">
        <v>39218</v>
      </c>
      <c r="I1287" t="s">
        <v>960</v>
      </c>
      <c r="J1287">
        <v>3</v>
      </c>
      <c r="K1287" t="e">
        <f>VLOOKUP(Cours_statut[[#This Row],[CodeCours]],Tableau1[[Code de Cours Complet]:[Évaluations]],5,0)</f>
        <v>#N/A</v>
      </c>
      <c r="L1287" s="2">
        <v>39407</v>
      </c>
      <c r="M1287" t="s">
        <v>961</v>
      </c>
      <c r="N1287" t="s">
        <v>344</v>
      </c>
    </row>
    <row r="1288" spans="1:14" hidden="1" x14ac:dyDescent="0.25">
      <c r="A1288" t="s">
        <v>3748</v>
      </c>
      <c r="B1288" t="s">
        <v>3749</v>
      </c>
      <c r="C1288">
        <v>10</v>
      </c>
      <c r="D1288">
        <v>1</v>
      </c>
      <c r="E1288" t="str">
        <f>_xlfn.CONCAT(Cours_statut[[#This Row],[Code MEQ]],"-",Cours_statut[[#This Row],[Code d''option]],"-0",Cours_statut[[#This Row],[Version du cours]])</f>
        <v>861-EUF-FD-10-01</v>
      </c>
      <c r="F1288">
        <v>4</v>
      </c>
      <c r="G1288">
        <v>1</v>
      </c>
      <c r="H1288" s="2">
        <v>38100</v>
      </c>
      <c r="I1288" t="s">
        <v>960</v>
      </c>
      <c r="J1288">
        <v>3</v>
      </c>
      <c r="K1288" t="e">
        <f>VLOOKUP(Cours_statut[[#This Row],[CodeCours]],Tableau1[[Code de Cours Complet]:[Évaluations]],5,0)</f>
        <v>#N/A</v>
      </c>
      <c r="L1288" s="2">
        <v>39401</v>
      </c>
      <c r="M1288" t="s">
        <v>961</v>
      </c>
      <c r="N1288" t="s">
        <v>344</v>
      </c>
    </row>
    <row r="1289" spans="1:14" hidden="1" x14ac:dyDescent="0.25">
      <c r="A1289" t="s">
        <v>2241</v>
      </c>
      <c r="B1289" t="s">
        <v>2242</v>
      </c>
      <c r="C1289">
        <v>50</v>
      </c>
      <c r="D1289">
        <v>1</v>
      </c>
      <c r="E1289" t="str">
        <f>_xlfn.CONCAT(Cours_statut[[#This Row],[Code MEQ]],"-",Cours_statut[[#This Row],[Code d''option]],"-0",Cours_statut[[#This Row],[Version du cours]])</f>
        <v>410-124-FD-50-01</v>
      </c>
      <c r="F1289">
        <v>4</v>
      </c>
      <c r="G1289">
        <v>1</v>
      </c>
      <c r="H1289" s="2">
        <v>38154</v>
      </c>
      <c r="I1289" t="s">
        <v>960</v>
      </c>
      <c r="J1289">
        <v>3</v>
      </c>
      <c r="K1289" t="e">
        <f>VLOOKUP(Cours_statut[[#This Row],[CodeCours]],Tableau1[[Code de Cours Complet]:[Évaluations]],5,0)</f>
        <v>#N/A</v>
      </c>
      <c r="L1289" s="2">
        <v>39400</v>
      </c>
      <c r="M1289" t="s">
        <v>961</v>
      </c>
      <c r="N1289" t="s">
        <v>344</v>
      </c>
    </row>
    <row r="1290" spans="1:14" hidden="1" x14ac:dyDescent="0.25">
      <c r="A1290" t="s">
        <v>2259</v>
      </c>
      <c r="B1290" t="s">
        <v>2260</v>
      </c>
      <c r="C1290">
        <v>10</v>
      </c>
      <c r="D1290">
        <v>1</v>
      </c>
      <c r="E1290" t="str">
        <f>_xlfn.CONCAT(Cours_statut[[#This Row],[Code MEQ]],"-",Cours_statut[[#This Row],[Code d''option]],"-0",Cours_statut[[#This Row],[Version du cours]])</f>
        <v>410-203-FD-10-01</v>
      </c>
      <c r="F1290">
        <v>4</v>
      </c>
      <c r="G1290">
        <v>1</v>
      </c>
      <c r="H1290" s="2">
        <v>38617</v>
      </c>
      <c r="I1290" t="s">
        <v>960</v>
      </c>
      <c r="J1290">
        <v>3</v>
      </c>
      <c r="K1290" t="e">
        <f>VLOOKUP(Cours_statut[[#This Row],[CodeCours]],Tableau1[[Code de Cours Complet]:[Évaluations]],5,0)</f>
        <v>#N/A</v>
      </c>
      <c r="L1290" s="2">
        <v>39400</v>
      </c>
      <c r="M1290" t="s">
        <v>961</v>
      </c>
      <c r="N1290" t="s">
        <v>344</v>
      </c>
    </row>
    <row r="1291" spans="1:14" hidden="1" x14ac:dyDescent="0.25">
      <c r="A1291" t="s">
        <v>1264</v>
      </c>
      <c r="B1291" t="s">
        <v>1265</v>
      </c>
      <c r="C1291">
        <v>10</v>
      </c>
      <c r="D1291">
        <v>1</v>
      </c>
      <c r="E1291" t="str">
        <f>_xlfn.CONCAT(Cours_statut[[#This Row],[Code MEQ]],"-",Cours_statut[[#This Row],[Code d''option]],"-0",Cours_statut[[#This Row],[Version du cours]])</f>
        <v>201-203-RE-10-01</v>
      </c>
      <c r="F1291">
        <v>4</v>
      </c>
      <c r="G1291">
        <v>1</v>
      </c>
      <c r="H1291" s="2">
        <v>38611</v>
      </c>
      <c r="I1291" t="s">
        <v>960</v>
      </c>
      <c r="J1291">
        <v>3</v>
      </c>
      <c r="K1291" t="e">
        <f>VLOOKUP(Cours_statut[[#This Row],[CodeCours]],Tableau1[[Code de Cours Complet]:[Évaluations]],5,0)</f>
        <v>#N/A</v>
      </c>
      <c r="L1291" s="2">
        <v>39371</v>
      </c>
      <c r="M1291" t="s">
        <v>961</v>
      </c>
      <c r="N1291" t="s">
        <v>344</v>
      </c>
    </row>
    <row r="1292" spans="1:14" hidden="1" x14ac:dyDescent="0.25">
      <c r="A1292" t="s">
        <v>1567</v>
      </c>
      <c r="B1292" t="s">
        <v>1571</v>
      </c>
      <c r="C1292">
        <v>10</v>
      </c>
      <c r="D1292">
        <v>4</v>
      </c>
      <c r="E1292" t="str">
        <f>_xlfn.CONCAT(Cours_statut[[#This Row],[Code MEQ]],"-",Cours_statut[[#This Row],[Code d''option]],"-0",Cours_statut[[#This Row],[Version du cours]])</f>
        <v>322-704-RL-10-04</v>
      </c>
      <c r="F1292">
        <v>4</v>
      </c>
      <c r="G1292">
        <v>1</v>
      </c>
      <c r="H1292" s="2">
        <v>38804</v>
      </c>
      <c r="I1292" t="s">
        <v>960</v>
      </c>
      <c r="J1292">
        <v>3</v>
      </c>
      <c r="K1292" t="e">
        <f>VLOOKUP(Cours_statut[[#This Row],[CodeCours]],Tableau1[[Code de Cours Complet]:[Évaluations]],5,0)</f>
        <v>#N/A</v>
      </c>
      <c r="L1292" s="2">
        <v>39370</v>
      </c>
      <c r="M1292" t="s">
        <v>961</v>
      </c>
      <c r="N1292" t="s">
        <v>344</v>
      </c>
    </row>
    <row r="1293" spans="1:14" hidden="1" x14ac:dyDescent="0.25">
      <c r="A1293" t="s">
        <v>1677</v>
      </c>
      <c r="B1293" t="s">
        <v>1681</v>
      </c>
      <c r="C1293">
        <v>10</v>
      </c>
      <c r="D1293">
        <v>2</v>
      </c>
      <c r="E1293" t="str">
        <f>_xlfn.CONCAT(Cours_statut[[#This Row],[Code MEQ]],"-",Cours_statut[[#This Row],[Code d''option]],"-0",Cours_statut[[#This Row],[Version du cours]])</f>
        <v>340-102-03-10-02</v>
      </c>
      <c r="F1293">
        <v>4</v>
      </c>
      <c r="G1293">
        <v>1</v>
      </c>
      <c r="H1293" s="2">
        <v>37071</v>
      </c>
      <c r="I1293" t="s">
        <v>960</v>
      </c>
      <c r="J1293">
        <v>3</v>
      </c>
      <c r="K1293" t="e">
        <f>VLOOKUP(Cours_statut[[#This Row],[CodeCours]],Tableau1[[Code de Cours Complet]:[Évaluations]],5,0)</f>
        <v>#N/A</v>
      </c>
      <c r="L1293" s="2">
        <v>39364</v>
      </c>
      <c r="M1293" t="s">
        <v>961</v>
      </c>
      <c r="N1293" t="s">
        <v>344</v>
      </c>
    </row>
    <row r="1294" spans="1:14" hidden="1" x14ac:dyDescent="0.25">
      <c r="A1294" t="s">
        <v>2939</v>
      </c>
      <c r="B1294" t="s">
        <v>2941</v>
      </c>
      <c r="C1294">
        <v>10</v>
      </c>
      <c r="D1294">
        <v>1</v>
      </c>
      <c r="E1294" t="str">
        <f>_xlfn.CONCAT(Cours_statut[[#This Row],[Code MEQ]],"-",Cours_statut[[#This Row],[Code d''option]],"-0",Cours_statut[[#This Row],[Version du cours]])</f>
        <v>602-101-03-10-01</v>
      </c>
      <c r="F1294">
        <v>5</v>
      </c>
      <c r="G1294">
        <v>1</v>
      </c>
      <c r="H1294" s="2">
        <v>37146</v>
      </c>
      <c r="I1294" t="s">
        <v>960</v>
      </c>
      <c r="J1294">
        <v>3</v>
      </c>
      <c r="K1294" t="e">
        <f>VLOOKUP(Cours_statut[[#This Row],[CodeCours]],Tableau1[[Code de Cours Complet]:[Évaluations]],5,0)</f>
        <v>#N/A</v>
      </c>
      <c r="L1294" s="2">
        <v>39359</v>
      </c>
      <c r="M1294" t="s">
        <v>961</v>
      </c>
      <c r="N1294" t="s">
        <v>344</v>
      </c>
    </row>
    <row r="1295" spans="1:14" hidden="1" x14ac:dyDescent="0.25">
      <c r="A1295" t="s">
        <v>1695</v>
      </c>
      <c r="B1295" t="s">
        <v>1708</v>
      </c>
      <c r="C1295">
        <v>50</v>
      </c>
      <c r="D1295">
        <v>4</v>
      </c>
      <c r="E1295" t="str">
        <f>_xlfn.CONCAT(Cours_statut[[#This Row],[Code MEQ]],"-",Cours_statut[[#This Row],[Code d''option]],"-0",Cours_statut[[#This Row],[Version du cours]])</f>
        <v>340-103-04-50-04</v>
      </c>
      <c r="F1295">
        <v>3</v>
      </c>
      <c r="G1295">
        <v>1</v>
      </c>
      <c r="H1295" s="2">
        <v>38121</v>
      </c>
      <c r="I1295" t="s">
        <v>960</v>
      </c>
      <c r="J1295">
        <v>3</v>
      </c>
      <c r="K1295" t="e">
        <f>VLOOKUP(Cours_statut[[#This Row],[CodeCours]],Tableau1[[Code de Cours Complet]:[Évaluations]],5,0)</f>
        <v>#N/A</v>
      </c>
      <c r="L1295" s="2">
        <v>39356</v>
      </c>
      <c r="M1295" t="s">
        <v>961</v>
      </c>
      <c r="N1295" t="s">
        <v>344</v>
      </c>
    </row>
    <row r="1296" spans="1:14" x14ac:dyDescent="0.25">
      <c r="A1296" t="s">
        <v>3141</v>
      </c>
      <c r="B1296" t="s">
        <v>3147</v>
      </c>
      <c r="C1296">
        <v>60</v>
      </c>
      <c r="D1296">
        <v>1</v>
      </c>
      <c r="E1296" t="str">
        <f>_xlfn.CONCAT(Cours_statut[[#This Row],[Code MEQ]],"-",Cours_statut[[#This Row],[Code d''option]],"-0",Cours_statut[[#This Row],[Version du cours]])</f>
        <v>607-FPH-03-60-01</v>
      </c>
      <c r="F1296">
        <v>5</v>
      </c>
      <c r="G1296">
        <v>1</v>
      </c>
      <c r="H1296" s="2">
        <v>43528</v>
      </c>
      <c r="I1296" t="s">
        <v>974</v>
      </c>
      <c r="J1296">
        <v>2</v>
      </c>
      <c r="K1296" t="str">
        <f>VLOOKUP(Cours_statut[[#This Row],[CodeCours]],Tableau1[[Code de Cours Complet]:[Évaluations]],5,0)</f>
        <v>EFel1</v>
      </c>
      <c r="L1296" s="2"/>
      <c r="M1296" t="s">
        <v>344</v>
      </c>
      <c r="N1296" t="s">
        <v>344</v>
      </c>
    </row>
    <row r="1297" spans="1:14" hidden="1" x14ac:dyDescent="0.25">
      <c r="A1297" t="s">
        <v>1794</v>
      </c>
      <c r="B1297" t="s">
        <v>1798</v>
      </c>
      <c r="C1297">
        <v>10</v>
      </c>
      <c r="D1297">
        <v>2</v>
      </c>
      <c r="E1297" t="str">
        <f>_xlfn.CONCAT(Cours_statut[[#This Row],[Code MEQ]],"-",Cours_statut[[#This Row],[Code d''option]],"-0",Cours_statut[[#This Row],[Version du cours]])</f>
        <v>340-FPJ-03-10-02</v>
      </c>
      <c r="F1297">
        <v>4</v>
      </c>
      <c r="G1297">
        <v>1</v>
      </c>
      <c r="H1297" s="2">
        <v>37071</v>
      </c>
      <c r="I1297" t="s">
        <v>960</v>
      </c>
      <c r="J1297">
        <v>3</v>
      </c>
      <c r="K1297" t="e">
        <f>VLOOKUP(Cours_statut[[#This Row],[CodeCours]],Tableau1[[Code de Cours Complet]:[Évaluations]],5,0)</f>
        <v>#N/A</v>
      </c>
      <c r="L1297" s="2">
        <v>39356</v>
      </c>
      <c r="M1297" t="s">
        <v>961</v>
      </c>
      <c r="N1297" t="s">
        <v>344</v>
      </c>
    </row>
    <row r="1298" spans="1:14" hidden="1" x14ac:dyDescent="0.25">
      <c r="A1298" t="s">
        <v>1794</v>
      </c>
      <c r="B1298" t="s">
        <v>1802</v>
      </c>
      <c r="C1298">
        <v>80</v>
      </c>
      <c r="D1298">
        <v>2</v>
      </c>
      <c r="E1298" t="str">
        <f>_xlfn.CONCAT(Cours_statut[[#This Row],[Code MEQ]],"-",Cours_statut[[#This Row],[Code d''option]],"-0",Cours_statut[[#This Row],[Version du cours]])</f>
        <v>340-FPJ-03-80-02</v>
      </c>
      <c r="F1298">
        <v>4</v>
      </c>
      <c r="G1298">
        <v>1</v>
      </c>
      <c r="H1298" s="2">
        <v>37663</v>
      </c>
      <c r="I1298" t="s">
        <v>960</v>
      </c>
      <c r="J1298">
        <v>3</v>
      </c>
      <c r="K1298" t="e">
        <f>VLOOKUP(Cours_statut[[#This Row],[CodeCours]],Tableau1[[Code de Cours Complet]:[Évaluations]],5,0)</f>
        <v>#N/A</v>
      </c>
      <c r="L1298" s="2">
        <v>39356</v>
      </c>
      <c r="M1298" t="s">
        <v>961</v>
      </c>
      <c r="N1298" t="s">
        <v>344</v>
      </c>
    </row>
    <row r="1299" spans="1:14" hidden="1" x14ac:dyDescent="0.25">
      <c r="A1299" t="s">
        <v>1872</v>
      </c>
      <c r="B1299" t="s">
        <v>1874</v>
      </c>
      <c r="C1299">
        <v>50</v>
      </c>
      <c r="D1299">
        <v>2</v>
      </c>
      <c r="E1299" t="str">
        <f>_xlfn.CONCAT(Cours_statut[[#This Row],[Code MEQ]],"-",Cours_statut[[#This Row],[Code d''option]],"-0",Cours_statut[[#This Row],[Version du cours]])</f>
        <v>350-203-FD-50-02</v>
      </c>
      <c r="F1299">
        <v>4</v>
      </c>
      <c r="G1299">
        <v>1</v>
      </c>
      <c r="H1299" s="2">
        <v>38875</v>
      </c>
      <c r="I1299" t="s">
        <v>960</v>
      </c>
      <c r="J1299">
        <v>3</v>
      </c>
      <c r="K1299" t="e">
        <f>VLOOKUP(Cours_statut[[#This Row],[CodeCours]],Tableau1[[Code de Cours Complet]:[Évaluations]],5,0)</f>
        <v>#N/A</v>
      </c>
      <c r="L1299" s="2">
        <v>39352</v>
      </c>
      <c r="M1299" t="s">
        <v>961</v>
      </c>
      <c r="N1299" t="s">
        <v>344</v>
      </c>
    </row>
    <row r="1300" spans="1:14" hidden="1" x14ac:dyDescent="0.25">
      <c r="A1300" t="s">
        <v>1783</v>
      </c>
      <c r="B1300" t="s">
        <v>1787</v>
      </c>
      <c r="C1300">
        <v>10</v>
      </c>
      <c r="D1300">
        <v>2</v>
      </c>
      <c r="E1300" t="str">
        <f>_xlfn.CONCAT(Cours_statut[[#This Row],[Code MEQ]],"-",Cours_statut[[#This Row],[Code d''option]],"-0",Cours_statut[[#This Row],[Version du cours]])</f>
        <v>340-FPH-03-10-02</v>
      </c>
      <c r="F1300">
        <v>4</v>
      </c>
      <c r="G1300">
        <v>1</v>
      </c>
      <c r="H1300" s="2">
        <v>37081</v>
      </c>
      <c r="I1300" t="s">
        <v>960</v>
      </c>
      <c r="J1300">
        <v>3</v>
      </c>
      <c r="K1300" t="e">
        <f>VLOOKUP(Cours_statut[[#This Row],[CodeCours]],Tableau1[[Code de Cours Complet]:[Évaluations]],5,0)</f>
        <v>#N/A</v>
      </c>
      <c r="L1300" s="2">
        <v>39343</v>
      </c>
      <c r="M1300" t="s">
        <v>961</v>
      </c>
      <c r="N1300" t="s">
        <v>344</v>
      </c>
    </row>
    <row r="1301" spans="1:14" hidden="1" x14ac:dyDescent="0.25">
      <c r="A1301" t="s">
        <v>1505</v>
      </c>
      <c r="B1301" t="s">
        <v>1512</v>
      </c>
      <c r="C1301">
        <v>10</v>
      </c>
      <c r="D1301">
        <v>5</v>
      </c>
      <c r="E1301" t="str">
        <f>_xlfn.CONCAT(Cours_statut[[#This Row],[Code MEQ]],"-",Cours_statut[[#This Row],[Code d''option]],"-0",Cours_statut[[#This Row],[Version du cours]])</f>
        <v>320-103-91-10-05</v>
      </c>
      <c r="F1301">
        <v>4</v>
      </c>
      <c r="G1301">
        <v>1</v>
      </c>
      <c r="H1301" s="2">
        <v>38798</v>
      </c>
      <c r="I1301" t="s">
        <v>960</v>
      </c>
      <c r="J1301">
        <v>3</v>
      </c>
      <c r="K1301" t="e">
        <f>VLOOKUP(Cours_statut[[#This Row],[CodeCours]],Tableau1[[Code de Cours Complet]:[Évaluations]],5,0)</f>
        <v>#N/A</v>
      </c>
      <c r="L1301" s="2">
        <v>39342</v>
      </c>
      <c r="M1301" t="s">
        <v>961</v>
      </c>
      <c r="N1301" t="s">
        <v>344</v>
      </c>
    </row>
    <row r="1302" spans="1:14" hidden="1" x14ac:dyDescent="0.25">
      <c r="A1302" t="s">
        <v>1517</v>
      </c>
      <c r="B1302" t="s">
        <v>1519</v>
      </c>
      <c r="C1302">
        <v>10</v>
      </c>
      <c r="D1302">
        <v>2</v>
      </c>
      <c r="E1302" t="str">
        <f>_xlfn.CONCAT(Cours_statut[[#This Row],[Code MEQ]],"-",Cours_statut[[#This Row],[Code d''option]],"-0",Cours_statut[[#This Row],[Version du cours]])</f>
        <v>320-103-FD-10-02</v>
      </c>
      <c r="F1302">
        <v>4</v>
      </c>
      <c r="G1302">
        <v>1</v>
      </c>
      <c r="H1302" s="2">
        <v>38798</v>
      </c>
      <c r="I1302" t="s">
        <v>960</v>
      </c>
      <c r="J1302">
        <v>3</v>
      </c>
      <c r="K1302" t="e">
        <f>VLOOKUP(Cours_statut[[#This Row],[CodeCours]],Tableau1[[Code de Cours Complet]:[Évaluations]],5,0)</f>
        <v>#N/A</v>
      </c>
      <c r="L1302" s="2">
        <v>39338</v>
      </c>
      <c r="M1302" t="s">
        <v>961</v>
      </c>
      <c r="N1302" t="s">
        <v>344</v>
      </c>
    </row>
    <row r="1303" spans="1:14" hidden="1" x14ac:dyDescent="0.25">
      <c r="A1303" t="s">
        <v>1517</v>
      </c>
      <c r="B1303" t="s">
        <v>1532</v>
      </c>
      <c r="C1303">
        <v>80</v>
      </c>
      <c r="D1303">
        <v>2</v>
      </c>
      <c r="E1303" t="str">
        <f>_xlfn.CONCAT(Cours_statut[[#This Row],[Code MEQ]],"-",Cours_statut[[#This Row],[Code d''option]],"-0",Cours_statut[[#This Row],[Version du cours]])</f>
        <v>320-103-FD-80-02</v>
      </c>
      <c r="F1303">
        <v>4</v>
      </c>
      <c r="G1303">
        <v>1</v>
      </c>
      <c r="H1303" s="2">
        <v>38810</v>
      </c>
      <c r="I1303" t="s">
        <v>960</v>
      </c>
      <c r="J1303">
        <v>3</v>
      </c>
      <c r="K1303" t="e">
        <f>VLOOKUP(Cours_statut[[#This Row],[CodeCours]],Tableau1[[Code de Cours Complet]:[Évaluations]],5,0)</f>
        <v>#N/A</v>
      </c>
      <c r="L1303" s="2">
        <v>39338</v>
      </c>
      <c r="M1303" t="s">
        <v>961</v>
      </c>
      <c r="N1303" t="s">
        <v>344</v>
      </c>
    </row>
    <row r="1304" spans="1:14" hidden="1" x14ac:dyDescent="0.25">
      <c r="A1304" t="s">
        <v>1827</v>
      </c>
      <c r="B1304" t="s">
        <v>1829</v>
      </c>
      <c r="C1304">
        <v>10</v>
      </c>
      <c r="D1304">
        <v>2</v>
      </c>
      <c r="E1304" t="str">
        <f>_xlfn.CONCAT(Cours_statut[[#This Row],[Code MEQ]],"-",Cours_statut[[#This Row],[Code d''option]],"-0",Cours_statut[[#This Row],[Version du cours]])</f>
        <v>350-054-RL-10-02</v>
      </c>
      <c r="F1304">
        <v>4</v>
      </c>
      <c r="G1304">
        <v>1</v>
      </c>
      <c r="H1304" s="2">
        <v>38755</v>
      </c>
      <c r="I1304" t="s">
        <v>960</v>
      </c>
      <c r="J1304">
        <v>3</v>
      </c>
      <c r="K1304" t="e">
        <f>VLOOKUP(Cours_statut[[#This Row],[CodeCours]],Tableau1[[Code de Cours Complet]:[Évaluations]],5,0)</f>
        <v>#N/A</v>
      </c>
      <c r="L1304" s="2">
        <v>39331</v>
      </c>
      <c r="M1304" t="s">
        <v>961</v>
      </c>
      <c r="N1304" t="s">
        <v>344</v>
      </c>
    </row>
    <row r="1305" spans="1:14" hidden="1" x14ac:dyDescent="0.25">
      <c r="A1305" t="s">
        <v>1403</v>
      </c>
      <c r="B1305" t="s">
        <v>1404</v>
      </c>
      <c r="C1305">
        <v>10</v>
      </c>
      <c r="D1305">
        <v>1</v>
      </c>
      <c r="E1305" t="str">
        <f>_xlfn.CONCAT(Cours_statut[[#This Row],[Code MEQ]],"-",Cours_statut[[#This Row],[Code d''option]],"-0",Cours_statut[[#This Row],[Version du cours]])</f>
        <v>202-AEC-04-10-01</v>
      </c>
      <c r="F1305">
        <v>0</v>
      </c>
      <c r="G1305">
        <v>1</v>
      </c>
      <c r="H1305" s="2">
        <v>39253</v>
      </c>
      <c r="I1305" t="s">
        <v>960</v>
      </c>
      <c r="J1305">
        <v>3</v>
      </c>
      <c r="K1305" t="e">
        <f>VLOOKUP(Cours_statut[[#This Row],[CodeCours]],Tableau1[[Code de Cours Complet]:[Évaluations]],5,0)</f>
        <v>#N/A</v>
      </c>
      <c r="L1305" s="2">
        <v>39311</v>
      </c>
      <c r="M1305" t="s">
        <v>961</v>
      </c>
      <c r="N1305" t="s">
        <v>344</v>
      </c>
    </row>
    <row r="1306" spans="1:14" hidden="1" x14ac:dyDescent="0.25">
      <c r="A1306" t="s">
        <v>1825</v>
      </c>
      <c r="B1306" t="s">
        <v>1826</v>
      </c>
      <c r="C1306">
        <v>10</v>
      </c>
      <c r="D1306">
        <v>1</v>
      </c>
      <c r="E1306" t="str">
        <f>_xlfn.CONCAT(Cours_statut[[#This Row],[Code MEQ]],"-",Cours_statut[[#This Row],[Code d''option]],"-0",Cours_statut[[#This Row],[Version du cours]])</f>
        <v>350-053-RO-10-01</v>
      </c>
      <c r="F1306">
        <v>0</v>
      </c>
      <c r="G1306">
        <v>1</v>
      </c>
      <c r="H1306" s="2">
        <v>39220</v>
      </c>
      <c r="I1306" t="s">
        <v>960</v>
      </c>
      <c r="J1306">
        <v>3</v>
      </c>
      <c r="K1306" t="e">
        <f>VLOOKUP(Cours_statut[[#This Row],[CodeCours]],Tableau1[[Code de Cours Complet]:[Évaluations]],5,0)</f>
        <v>#N/A</v>
      </c>
      <c r="L1306" s="2">
        <v>39311</v>
      </c>
      <c r="M1306" t="s">
        <v>961</v>
      </c>
      <c r="N1306" t="s">
        <v>344</v>
      </c>
    </row>
    <row r="1307" spans="1:14" hidden="1" x14ac:dyDescent="0.25">
      <c r="A1307" t="s">
        <v>2393</v>
      </c>
      <c r="B1307" t="s">
        <v>2394</v>
      </c>
      <c r="C1307">
        <v>10</v>
      </c>
      <c r="D1307">
        <v>1</v>
      </c>
      <c r="E1307" t="str">
        <f>_xlfn.CONCAT(Cours_statut[[#This Row],[Code MEQ]],"-",Cours_statut[[#This Row],[Code d''option]],"-0",Cours_statut[[#This Row],[Version du cours]])</f>
        <v>410-473-JR-10-01</v>
      </c>
      <c r="F1307">
        <v>0</v>
      </c>
      <c r="G1307">
        <v>1</v>
      </c>
      <c r="H1307" s="2">
        <v>38954</v>
      </c>
      <c r="I1307" t="s">
        <v>960</v>
      </c>
      <c r="J1307">
        <v>3</v>
      </c>
      <c r="K1307" t="e">
        <f>VLOOKUP(Cours_statut[[#This Row],[CodeCours]],Tableau1[[Code de Cours Complet]:[Évaluations]],5,0)</f>
        <v>#N/A</v>
      </c>
      <c r="L1307" s="2">
        <v>39311</v>
      </c>
      <c r="M1307" t="s">
        <v>961</v>
      </c>
      <c r="N1307" t="s">
        <v>344</v>
      </c>
    </row>
    <row r="1308" spans="1:14" hidden="1" x14ac:dyDescent="0.25">
      <c r="A1308" t="s">
        <v>2395</v>
      </c>
      <c r="B1308" t="s">
        <v>2396</v>
      </c>
      <c r="C1308">
        <v>10</v>
      </c>
      <c r="D1308">
        <v>1</v>
      </c>
      <c r="E1308" t="str">
        <f>_xlfn.CONCAT(Cours_statut[[#This Row],[Code MEQ]],"-",Cours_statut[[#This Row],[Code d''option]],"-0",Cours_statut[[#This Row],[Version du cours]])</f>
        <v>410-483-JR-10-01</v>
      </c>
      <c r="F1308">
        <v>0</v>
      </c>
      <c r="G1308">
        <v>1</v>
      </c>
      <c r="H1308" s="2">
        <v>38954</v>
      </c>
      <c r="I1308" t="s">
        <v>960</v>
      </c>
      <c r="J1308">
        <v>3</v>
      </c>
      <c r="K1308" t="e">
        <f>VLOOKUP(Cours_statut[[#This Row],[CodeCours]],Tableau1[[Code de Cours Complet]:[Évaluations]],5,0)</f>
        <v>#N/A</v>
      </c>
      <c r="L1308" s="2">
        <v>39311</v>
      </c>
      <c r="M1308" t="s">
        <v>961</v>
      </c>
      <c r="N1308" t="s">
        <v>344</v>
      </c>
    </row>
    <row r="1309" spans="1:14" x14ac:dyDescent="0.25">
      <c r="A1309" t="s">
        <v>3127</v>
      </c>
      <c r="B1309" t="s">
        <v>3139</v>
      </c>
      <c r="C1309">
        <v>60</v>
      </c>
      <c r="D1309">
        <v>1</v>
      </c>
      <c r="E1309" t="str">
        <f>_xlfn.CONCAT(Cours_statut[[#This Row],[Code MEQ]],"-",Cours_statut[[#This Row],[Code d''option]],"-0",Cours_statut[[#This Row],[Version du cours]])</f>
        <v>607-FPG-03-60-01</v>
      </c>
      <c r="F1309">
        <v>5</v>
      </c>
      <c r="G1309">
        <v>2</v>
      </c>
      <c r="H1309" s="2">
        <v>43495</v>
      </c>
      <c r="I1309" t="s">
        <v>974</v>
      </c>
      <c r="J1309">
        <v>2</v>
      </c>
      <c r="K1309" t="str">
        <f>VLOOKUP(Cours_statut[[#This Row],[CodeCours]],Tableau1[[Code de Cours Complet]:[Évaluations]],5,0)</f>
        <v>EFel1</v>
      </c>
      <c r="L1309" s="2"/>
      <c r="M1309" t="s">
        <v>344</v>
      </c>
      <c r="N1309" t="s">
        <v>344</v>
      </c>
    </row>
    <row r="1310" spans="1:14" hidden="1" x14ac:dyDescent="0.25">
      <c r="A1310" t="s">
        <v>2480</v>
      </c>
      <c r="B1310" t="s">
        <v>2481</v>
      </c>
      <c r="C1310">
        <v>10</v>
      </c>
      <c r="D1310">
        <v>1</v>
      </c>
      <c r="E1310" t="str">
        <f>_xlfn.CONCAT(Cours_statut[[#This Row],[Code MEQ]],"-",Cours_statut[[#This Row],[Code d''option]],"-0",Cours_statut[[#This Row],[Version du cours]])</f>
        <v>410-563-JR-10-01</v>
      </c>
      <c r="F1310">
        <v>0</v>
      </c>
      <c r="G1310">
        <v>1</v>
      </c>
      <c r="H1310" s="2">
        <v>38954</v>
      </c>
      <c r="I1310" t="s">
        <v>960</v>
      </c>
      <c r="J1310">
        <v>3</v>
      </c>
      <c r="K1310" t="e">
        <f>VLOOKUP(Cours_statut[[#This Row],[CodeCours]],Tableau1[[Code de Cours Complet]:[Évaluations]],5,0)</f>
        <v>#N/A</v>
      </c>
      <c r="L1310" s="2">
        <v>39311</v>
      </c>
      <c r="M1310" t="s">
        <v>961</v>
      </c>
      <c r="N1310" t="s">
        <v>344</v>
      </c>
    </row>
    <row r="1311" spans="1:14" hidden="1" x14ac:dyDescent="0.25">
      <c r="A1311" t="s">
        <v>2485</v>
      </c>
      <c r="B1311" t="s">
        <v>2486</v>
      </c>
      <c r="C1311">
        <v>10</v>
      </c>
      <c r="D1311">
        <v>1</v>
      </c>
      <c r="E1311" t="str">
        <f>_xlfn.CONCAT(Cours_statut[[#This Row],[Code MEQ]],"-",Cours_statut[[#This Row],[Code d''option]],"-0",Cours_statut[[#This Row],[Version du cours]])</f>
        <v>410-574-JR-10-01</v>
      </c>
      <c r="F1311">
        <v>0</v>
      </c>
      <c r="G1311">
        <v>1</v>
      </c>
      <c r="H1311" s="2">
        <v>38954</v>
      </c>
      <c r="I1311" t="s">
        <v>960</v>
      </c>
      <c r="J1311">
        <v>3</v>
      </c>
      <c r="K1311" t="e">
        <f>VLOOKUP(Cours_statut[[#This Row],[CodeCours]],Tableau1[[Code de Cours Complet]:[Évaluations]],5,0)</f>
        <v>#N/A</v>
      </c>
      <c r="L1311" s="2">
        <v>39311</v>
      </c>
      <c r="M1311" t="s">
        <v>961</v>
      </c>
      <c r="N1311" t="s">
        <v>344</v>
      </c>
    </row>
    <row r="1312" spans="1:14" x14ac:dyDescent="0.25">
      <c r="A1312" t="s">
        <v>2028</v>
      </c>
      <c r="B1312" t="s">
        <v>2031</v>
      </c>
      <c r="C1312">
        <v>65</v>
      </c>
      <c r="D1312">
        <v>1</v>
      </c>
      <c r="E1312" t="str">
        <f>_xlfn.CONCAT(Cours_statut[[#This Row],[Code MEQ]],"-",Cours_statut[[#This Row],[Code d''option]],"-0",Cours_statut[[#This Row],[Version du cours]])</f>
        <v>385-103-FD-65-01</v>
      </c>
      <c r="F1312">
        <v>4</v>
      </c>
      <c r="G1312">
        <v>1</v>
      </c>
      <c r="H1312" s="2">
        <v>43452</v>
      </c>
      <c r="I1312" t="s">
        <v>974</v>
      </c>
      <c r="J1312">
        <v>2</v>
      </c>
      <c r="K1312" t="str">
        <f>VLOOKUP(Cours_statut[[#This Row],[CodeCours]],Tableau1[[Code de Cours Complet]:[Évaluations]],5,0)</f>
        <v>EFel1</v>
      </c>
      <c r="L1312" s="2"/>
      <c r="M1312" t="s">
        <v>344</v>
      </c>
      <c r="N1312" t="s">
        <v>344</v>
      </c>
    </row>
    <row r="1313" spans="1:14" hidden="1" x14ac:dyDescent="0.25">
      <c r="A1313" t="s">
        <v>2487</v>
      </c>
      <c r="B1313" t="s">
        <v>2488</v>
      </c>
      <c r="C1313">
        <v>10</v>
      </c>
      <c r="D1313">
        <v>1</v>
      </c>
      <c r="E1313" t="str">
        <f>_xlfn.CONCAT(Cours_statut[[#This Row],[Code MEQ]],"-",Cours_statut[[#This Row],[Code d''option]],"-0",Cours_statut[[#This Row],[Version du cours]])</f>
        <v>410-603-JR-10-01</v>
      </c>
      <c r="F1313">
        <v>0</v>
      </c>
      <c r="G1313">
        <v>1</v>
      </c>
      <c r="H1313" s="2">
        <v>38954</v>
      </c>
      <c r="I1313" t="s">
        <v>960</v>
      </c>
      <c r="J1313">
        <v>3</v>
      </c>
      <c r="K1313" t="e">
        <f>VLOOKUP(Cours_statut[[#This Row],[CodeCours]],Tableau1[[Code de Cours Complet]:[Évaluations]],5,0)</f>
        <v>#N/A</v>
      </c>
      <c r="L1313" s="2">
        <v>39311</v>
      </c>
      <c r="M1313" t="s">
        <v>961</v>
      </c>
      <c r="N1313" t="s">
        <v>344</v>
      </c>
    </row>
    <row r="1314" spans="1:14" hidden="1" x14ac:dyDescent="0.25">
      <c r="A1314" t="s">
        <v>986</v>
      </c>
      <c r="B1314" t="s">
        <v>987</v>
      </c>
      <c r="C1314">
        <v>10</v>
      </c>
      <c r="D1314">
        <v>1</v>
      </c>
      <c r="E1314" t="str">
        <f>_xlfn.CONCAT(Cours_statut[[#This Row],[Code MEQ]],"-",Cours_statut[[#This Row],[Code d''option]],"-0",Cours_statut[[#This Row],[Version du cours]])</f>
        <v>101-NYA-05-10-01</v>
      </c>
      <c r="F1314">
        <v>0</v>
      </c>
      <c r="G1314">
        <v>1</v>
      </c>
      <c r="H1314" s="2">
        <v>39000</v>
      </c>
      <c r="I1314" t="s">
        <v>960</v>
      </c>
      <c r="J1314">
        <v>3</v>
      </c>
      <c r="K1314" t="e">
        <f>VLOOKUP(Cours_statut[[#This Row],[CodeCours]],Tableau1[[Code de Cours Complet]:[Évaluations]],5,0)</f>
        <v>#N/A</v>
      </c>
      <c r="L1314" s="2">
        <v>39218</v>
      </c>
      <c r="M1314" t="s">
        <v>961</v>
      </c>
      <c r="N1314" t="s">
        <v>344</v>
      </c>
    </row>
    <row r="1315" spans="1:14" hidden="1" x14ac:dyDescent="0.25">
      <c r="A1315" t="s">
        <v>1401</v>
      </c>
      <c r="B1315" t="s">
        <v>1402</v>
      </c>
      <c r="C1315">
        <v>10</v>
      </c>
      <c r="D1315">
        <v>1</v>
      </c>
      <c r="E1315" t="str">
        <f>_xlfn.CONCAT(Cours_statut[[#This Row],[Code MEQ]],"-",Cours_statut[[#This Row],[Code d''option]],"-0",Cours_statut[[#This Row],[Version du cours]])</f>
        <v>202-006-06-10-01</v>
      </c>
      <c r="F1315">
        <v>0</v>
      </c>
      <c r="G1315">
        <v>1</v>
      </c>
      <c r="H1315" s="2">
        <v>39003</v>
      </c>
      <c r="I1315" t="s">
        <v>960</v>
      </c>
      <c r="J1315">
        <v>3</v>
      </c>
      <c r="K1315" t="e">
        <f>VLOOKUP(Cours_statut[[#This Row],[CodeCours]],Tableau1[[Code de Cours Complet]:[Évaluations]],5,0)</f>
        <v>#N/A</v>
      </c>
      <c r="L1315" s="2">
        <v>39218</v>
      </c>
      <c r="M1315" t="s">
        <v>961</v>
      </c>
      <c r="N1315" t="s">
        <v>344</v>
      </c>
    </row>
    <row r="1316" spans="1:14" hidden="1" x14ac:dyDescent="0.25">
      <c r="A1316" t="s">
        <v>1405</v>
      </c>
      <c r="B1316" t="s">
        <v>1406</v>
      </c>
      <c r="C1316">
        <v>10</v>
      </c>
      <c r="D1316">
        <v>1</v>
      </c>
      <c r="E1316" t="str">
        <f>_xlfn.CONCAT(Cours_statut[[#This Row],[Code MEQ]],"-",Cours_statut[[#This Row],[Code d''option]],"-0",Cours_statut[[#This Row],[Version du cours]])</f>
        <v>202-EEC-05-10-01</v>
      </c>
      <c r="F1316">
        <v>0</v>
      </c>
      <c r="G1316">
        <v>1</v>
      </c>
      <c r="H1316" s="2">
        <v>38625</v>
      </c>
      <c r="I1316" t="s">
        <v>960</v>
      </c>
      <c r="J1316">
        <v>3</v>
      </c>
      <c r="K1316" t="e">
        <f>VLOOKUP(Cours_statut[[#This Row],[CodeCours]],Tableau1[[Code de Cours Complet]:[Évaluations]],5,0)</f>
        <v>#N/A</v>
      </c>
      <c r="L1316" s="2">
        <v>39218</v>
      </c>
      <c r="M1316" t="s">
        <v>961</v>
      </c>
      <c r="N1316" t="s">
        <v>344</v>
      </c>
    </row>
    <row r="1317" spans="1:14" hidden="1" x14ac:dyDescent="0.25">
      <c r="A1317" t="s">
        <v>2742</v>
      </c>
      <c r="B1317" t="s">
        <v>2748</v>
      </c>
      <c r="C1317">
        <v>11</v>
      </c>
      <c r="D1317">
        <v>1</v>
      </c>
      <c r="E1317" t="str">
        <f>_xlfn.CONCAT(Cours_statut[[#This Row],[Code MEQ]],"-",Cours_statut[[#This Row],[Code d''option]],"-0",Cours_statut[[#This Row],[Version du cours]])</f>
        <v>504-FPH-03-11-01</v>
      </c>
      <c r="F1317">
        <v>0</v>
      </c>
      <c r="G1317">
        <v>1</v>
      </c>
      <c r="H1317" s="2">
        <v>39218</v>
      </c>
      <c r="I1317" t="s">
        <v>960</v>
      </c>
      <c r="J1317">
        <v>3</v>
      </c>
      <c r="K1317" t="e">
        <f>VLOOKUP(Cours_statut[[#This Row],[CodeCours]],Tableau1[[Code de Cours Complet]:[Évaluations]],5,0)</f>
        <v>#N/A</v>
      </c>
      <c r="L1317" s="2">
        <v>39218</v>
      </c>
      <c r="M1317" t="s">
        <v>961</v>
      </c>
      <c r="N1317" t="s">
        <v>344</v>
      </c>
    </row>
    <row r="1318" spans="1:14" hidden="1" x14ac:dyDescent="0.25">
      <c r="A1318" t="s">
        <v>3060</v>
      </c>
      <c r="B1318" t="s">
        <v>3061</v>
      </c>
      <c r="C1318">
        <v>10</v>
      </c>
      <c r="D1318">
        <v>1</v>
      </c>
      <c r="E1318" t="str">
        <f>_xlfn.CONCAT(Cours_statut[[#This Row],[Code MEQ]],"-",Cours_statut[[#This Row],[Code d''option]],"-0",Cours_statut[[#This Row],[Version du cours]])</f>
        <v>604-GJV-03-10-01</v>
      </c>
      <c r="F1318">
        <v>0</v>
      </c>
      <c r="G1318">
        <v>1</v>
      </c>
      <c r="H1318" s="2">
        <v>39002</v>
      </c>
      <c r="I1318" t="s">
        <v>960</v>
      </c>
      <c r="J1318">
        <v>3</v>
      </c>
      <c r="K1318" t="e">
        <f>VLOOKUP(Cours_statut[[#This Row],[CodeCours]],Tableau1[[Code de Cours Complet]:[Évaluations]],5,0)</f>
        <v>#N/A</v>
      </c>
      <c r="L1318" s="2">
        <v>39218</v>
      </c>
      <c r="M1318" t="s">
        <v>961</v>
      </c>
      <c r="N1318" t="s">
        <v>344</v>
      </c>
    </row>
    <row r="1319" spans="1:14" hidden="1" x14ac:dyDescent="0.25">
      <c r="A1319" t="s">
        <v>3228</v>
      </c>
      <c r="B1319" t="s">
        <v>3229</v>
      </c>
      <c r="C1319">
        <v>50</v>
      </c>
      <c r="D1319">
        <v>1</v>
      </c>
      <c r="E1319" t="str">
        <f>_xlfn.CONCAT(Cours_statut[[#This Row],[Code MEQ]],"-",Cours_statut[[#This Row],[Code d''option]],"-0",Cours_statut[[#This Row],[Version du cours]])</f>
        <v>841-PFI-01-50-01</v>
      </c>
      <c r="F1319">
        <v>3</v>
      </c>
      <c r="G1319">
        <v>0</v>
      </c>
      <c r="H1319" s="2">
        <v>37687</v>
      </c>
      <c r="I1319" t="s">
        <v>960</v>
      </c>
      <c r="J1319">
        <v>3</v>
      </c>
      <c r="K1319" t="e">
        <f>VLOOKUP(Cours_statut[[#This Row],[CodeCours]],Tableau1[[Code de Cours Complet]:[Évaluations]],5,0)</f>
        <v>#N/A</v>
      </c>
      <c r="L1319" s="2">
        <v>39218</v>
      </c>
      <c r="M1319" t="s">
        <v>961</v>
      </c>
      <c r="N1319" t="s">
        <v>344</v>
      </c>
    </row>
    <row r="1320" spans="1:14" hidden="1" x14ac:dyDescent="0.25">
      <c r="A1320" t="s">
        <v>3228</v>
      </c>
      <c r="B1320" t="s">
        <v>3230</v>
      </c>
      <c r="C1320">
        <v>52</v>
      </c>
      <c r="D1320">
        <v>1</v>
      </c>
      <c r="E1320" t="str">
        <f>_xlfn.CONCAT(Cours_statut[[#This Row],[Code MEQ]],"-",Cours_statut[[#This Row],[Code d''option]],"-0",Cours_statut[[#This Row],[Version du cours]])</f>
        <v>841-PFI-01-52-01</v>
      </c>
      <c r="F1320">
        <v>2</v>
      </c>
      <c r="G1320">
        <v>0</v>
      </c>
      <c r="H1320" s="2">
        <v>37932</v>
      </c>
      <c r="I1320" t="s">
        <v>960</v>
      </c>
      <c r="J1320">
        <v>3</v>
      </c>
      <c r="K1320" t="e">
        <f>VLOOKUP(Cours_statut[[#This Row],[CodeCours]],Tableau1[[Code de Cours Complet]:[Évaluations]],5,0)</f>
        <v>#N/A</v>
      </c>
      <c r="L1320" s="2">
        <v>39218</v>
      </c>
      <c r="M1320" t="s">
        <v>961</v>
      </c>
      <c r="N1320" t="s">
        <v>344</v>
      </c>
    </row>
    <row r="1321" spans="1:14" hidden="1" x14ac:dyDescent="0.25">
      <c r="A1321" t="s">
        <v>3231</v>
      </c>
      <c r="B1321" t="s">
        <v>3232</v>
      </c>
      <c r="C1321">
        <v>50</v>
      </c>
      <c r="D1321">
        <v>1</v>
      </c>
      <c r="E1321" t="str">
        <f>_xlfn.CONCAT(Cours_statut[[#This Row],[Code MEQ]],"-",Cours_statut[[#This Row],[Code d''option]],"-0",Cours_statut[[#This Row],[Version du cours]])</f>
        <v>841-PFI-02-50-01</v>
      </c>
      <c r="F1321">
        <v>3</v>
      </c>
      <c r="G1321">
        <v>0</v>
      </c>
      <c r="H1321" s="2">
        <v>37687</v>
      </c>
      <c r="I1321" t="s">
        <v>960</v>
      </c>
      <c r="J1321">
        <v>3</v>
      </c>
      <c r="K1321" t="e">
        <f>VLOOKUP(Cours_statut[[#This Row],[CodeCours]],Tableau1[[Code de Cours Complet]:[Évaluations]],5,0)</f>
        <v>#N/A</v>
      </c>
      <c r="L1321" s="2">
        <v>39218</v>
      </c>
      <c r="M1321" t="s">
        <v>961</v>
      </c>
      <c r="N1321" t="s">
        <v>344</v>
      </c>
    </row>
    <row r="1322" spans="1:14" hidden="1" x14ac:dyDescent="0.25">
      <c r="A1322" t="s">
        <v>3231</v>
      </c>
      <c r="B1322" t="s">
        <v>3233</v>
      </c>
      <c r="C1322">
        <v>52</v>
      </c>
      <c r="D1322">
        <v>1</v>
      </c>
      <c r="E1322" t="str">
        <f>_xlfn.CONCAT(Cours_statut[[#This Row],[Code MEQ]],"-",Cours_statut[[#This Row],[Code d''option]],"-0",Cours_statut[[#This Row],[Version du cours]])</f>
        <v>841-PFI-02-52-01</v>
      </c>
      <c r="F1322">
        <v>2</v>
      </c>
      <c r="G1322">
        <v>0</v>
      </c>
      <c r="H1322" s="2">
        <v>37932</v>
      </c>
      <c r="I1322" t="s">
        <v>960</v>
      </c>
      <c r="J1322">
        <v>3</v>
      </c>
      <c r="K1322" t="e">
        <f>VLOOKUP(Cours_statut[[#This Row],[CodeCours]],Tableau1[[Code de Cours Complet]:[Évaluations]],5,0)</f>
        <v>#N/A</v>
      </c>
      <c r="L1322" s="2">
        <v>39218</v>
      </c>
      <c r="M1322" t="s">
        <v>961</v>
      </c>
      <c r="N1322" t="s">
        <v>344</v>
      </c>
    </row>
    <row r="1323" spans="1:14" hidden="1" x14ac:dyDescent="0.25">
      <c r="A1323" t="s">
        <v>2184</v>
      </c>
      <c r="B1323" t="s">
        <v>2191</v>
      </c>
      <c r="C1323">
        <v>80</v>
      </c>
      <c r="D1323">
        <v>2</v>
      </c>
      <c r="E1323" t="str">
        <f>_xlfn.CONCAT(Cours_statut[[#This Row],[Code MEQ]],"-",Cours_statut[[#This Row],[Code d''option]],"-0",Cours_statut[[#This Row],[Version du cours]])</f>
        <v>401-913-91-80-02</v>
      </c>
      <c r="F1323">
        <v>0</v>
      </c>
      <c r="G1323">
        <v>1</v>
      </c>
      <c r="H1323" s="2">
        <v>39185</v>
      </c>
      <c r="I1323" t="s">
        <v>960</v>
      </c>
      <c r="J1323">
        <v>3</v>
      </c>
      <c r="K1323" t="e">
        <f>VLOOKUP(Cours_statut[[#This Row],[CodeCours]],Tableau1[[Code de Cours Complet]:[Évaluations]],5,0)</f>
        <v>#N/A</v>
      </c>
      <c r="L1323" s="2">
        <v>39185</v>
      </c>
      <c r="M1323" t="s">
        <v>961</v>
      </c>
      <c r="N1323" t="s">
        <v>344</v>
      </c>
    </row>
    <row r="1324" spans="1:14" x14ac:dyDescent="0.25">
      <c r="A1324" t="s">
        <v>2013</v>
      </c>
      <c r="B1324" t="s">
        <v>2020</v>
      </c>
      <c r="C1324">
        <v>65</v>
      </c>
      <c r="D1324">
        <v>1</v>
      </c>
      <c r="E1324" t="str">
        <f>_xlfn.CONCAT(Cours_statut[[#This Row],[Code MEQ]],"-",Cours_statut[[#This Row],[Code d''option]],"-0",Cours_statut[[#This Row],[Version du cours]])</f>
        <v>383-920-RE-65-01</v>
      </c>
      <c r="F1324">
        <v>3</v>
      </c>
      <c r="G1324">
        <v>1</v>
      </c>
      <c r="H1324" s="2">
        <v>43333</v>
      </c>
      <c r="I1324" t="s">
        <v>974</v>
      </c>
      <c r="J1324">
        <v>2</v>
      </c>
      <c r="K1324" t="str">
        <f>VLOOKUP(Cours_statut[[#This Row],[CodeCours]],Tableau1[[Code de Cours Complet]:[Évaluations]],5,0)</f>
        <v>EFel1</v>
      </c>
      <c r="L1324" s="2"/>
      <c r="M1324" t="s">
        <v>344</v>
      </c>
      <c r="N1324" t="s">
        <v>344</v>
      </c>
    </row>
    <row r="1325" spans="1:14" x14ac:dyDescent="0.25">
      <c r="A1325" t="s">
        <v>1494</v>
      </c>
      <c r="B1325" t="s">
        <v>1495</v>
      </c>
      <c r="C1325">
        <v>60</v>
      </c>
      <c r="D1325">
        <v>1</v>
      </c>
      <c r="E1325" t="str">
        <f>_xlfn.CONCAT(Cours_statut[[#This Row],[Code MEQ]],"-",Cours_statut[[#This Row],[Code d''option]],"-0",Cours_statut[[#This Row],[Version du cours]])</f>
        <v>305-00V-FD-60-01</v>
      </c>
      <c r="F1325">
        <v>4</v>
      </c>
      <c r="G1325">
        <v>2</v>
      </c>
      <c r="H1325" s="2">
        <v>43284</v>
      </c>
      <c r="I1325" t="s">
        <v>974</v>
      </c>
      <c r="J1325">
        <v>2</v>
      </c>
      <c r="K1325" t="str">
        <f>VLOOKUP(Cours_statut[[#This Row],[CodeCours]],Tableau1[[Code de Cours Complet]:[Évaluations]],5,0)</f>
        <v>Autre modèle : Oral + Entrevue téléphonique à 1%</v>
      </c>
      <c r="L1325" s="2"/>
      <c r="M1325" t="s">
        <v>344</v>
      </c>
      <c r="N1325" t="s">
        <v>344</v>
      </c>
    </row>
    <row r="1326" spans="1:14" hidden="1" x14ac:dyDescent="0.25">
      <c r="A1326" t="s">
        <v>2107</v>
      </c>
      <c r="B1326" t="s">
        <v>2110</v>
      </c>
      <c r="C1326">
        <v>80</v>
      </c>
      <c r="D1326">
        <v>1</v>
      </c>
      <c r="E1326" t="str">
        <f>_xlfn.CONCAT(Cours_statut[[#This Row],[Code MEQ]],"-",Cours_statut[[#This Row],[Code d''option]],"-0",Cours_statut[[#This Row],[Version du cours]])</f>
        <v>401-103-FD-80-01</v>
      </c>
      <c r="F1326">
        <v>4</v>
      </c>
      <c r="G1326">
        <v>1</v>
      </c>
      <c r="H1326" s="2">
        <v>39176</v>
      </c>
      <c r="I1326" t="s">
        <v>960</v>
      </c>
      <c r="J1326">
        <v>3</v>
      </c>
      <c r="K1326" t="e">
        <f>VLOOKUP(Cours_statut[[#This Row],[CodeCours]],Tableau1[[Code de Cours Complet]:[Évaluations]],5,0)</f>
        <v>#N/A</v>
      </c>
      <c r="L1326" s="2">
        <v>39176</v>
      </c>
      <c r="M1326" t="s">
        <v>961</v>
      </c>
      <c r="N1326" t="s">
        <v>344</v>
      </c>
    </row>
    <row r="1327" spans="1:14" hidden="1" x14ac:dyDescent="0.25">
      <c r="A1327" t="s">
        <v>2184</v>
      </c>
      <c r="B1327" t="s">
        <v>2190</v>
      </c>
      <c r="C1327">
        <v>80</v>
      </c>
      <c r="D1327">
        <v>1</v>
      </c>
      <c r="E1327" t="str">
        <f>_xlfn.CONCAT(Cours_statut[[#This Row],[Code MEQ]],"-",Cours_statut[[#This Row],[Code d''option]],"-0",Cours_statut[[#This Row],[Version du cours]])</f>
        <v>401-913-91-80-01</v>
      </c>
      <c r="F1327">
        <v>4</v>
      </c>
      <c r="G1327">
        <v>1</v>
      </c>
      <c r="H1327" s="2">
        <v>39176</v>
      </c>
      <c r="I1327" t="s">
        <v>960</v>
      </c>
      <c r="J1327">
        <v>3</v>
      </c>
      <c r="K1327" t="e">
        <f>VLOOKUP(Cours_statut[[#This Row],[CodeCours]],Tableau1[[Code de Cours Complet]:[Évaluations]],5,0)</f>
        <v>#N/A</v>
      </c>
      <c r="L1327" s="2">
        <v>39176</v>
      </c>
      <c r="M1327" t="s">
        <v>961</v>
      </c>
      <c r="N1327" t="s">
        <v>344</v>
      </c>
    </row>
    <row r="1328" spans="1:14" hidden="1" x14ac:dyDescent="0.25">
      <c r="A1328" t="s">
        <v>2391</v>
      </c>
      <c r="B1328" t="s">
        <v>2392</v>
      </c>
      <c r="C1328">
        <v>10</v>
      </c>
      <c r="D1328">
        <v>1</v>
      </c>
      <c r="E1328" t="str">
        <f>_xlfn.CONCAT(Cours_statut[[#This Row],[Code MEQ]],"-",Cours_statut[[#This Row],[Code d''option]],"-0",Cours_statut[[#This Row],[Version du cours]])</f>
        <v>410-443-JR-10-01</v>
      </c>
      <c r="F1328">
        <v>0</v>
      </c>
      <c r="G1328">
        <v>1</v>
      </c>
      <c r="H1328" s="2">
        <v>38722</v>
      </c>
      <c r="I1328" t="s">
        <v>960</v>
      </c>
      <c r="J1328">
        <v>3</v>
      </c>
      <c r="K1328" t="e">
        <f>VLOOKUP(Cours_statut[[#This Row],[CodeCours]],Tableau1[[Code de Cours Complet]:[Évaluations]],5,0)</f>
        <v>#N/A</v>
      </c>
      <c r="L1328" s="2">
        <v>39175</v>
      </c>
      <c r="M1328" t="s">
        <v>961</v>
      </c>
      <c r="N1328" t="s">
        <v>344</v>
      </c>
    </row>
    <row r="1329" spans="1:14" hidden="1" x14ac:dyDescent="0.25">
      <c r="A1329" t="s">
        <v>2232</v>
      </c>
      <c r="B1329" t="s">
        <v>2237</v>
      </c>
      <c r="C1329">
        <v>80</v>
      </c>
      <c r="D1329">
        <v>1</v>
      </c>
      <c r="E1329" t="str">
        <f>_xlfn.CONCAT(Cours_statut[[#This Row],[Code MEQ]],"-",Cours_statut[[#This Row],[Code d''option]],"-0",Cours_statut[[#This Row],[Version du cours]])</f>
        <v>410-123-FD-80-01</v>
      </c>
      <c r="F1329">
        <v>4</v>
      </c>
      <c r="G1329">
        <v>1</v>
      </c>
      <c r="H1329" s="2">
        <v>39174</v>
      </c>
      <c r="I1329" t="s">
        <v>960</v>
      </c>
      <c r="J1329">
        <v>3</v>
      </c>
      <c r="K1329" t="e">
        <f>VLOOKUP(Cours_statut[[#This Row],[CodeCours]],Tableau1[[Code de Cours Complet]:[Évaluations]],5,0)</f>
        <v>#N/A</v>
      </c>
      <c r="L1329" s="2">
        <v>39174</v>
      </c>
      <c r="M1329" t="s">
        <v>961</v>
      </c>
      <c r="N1329" t="s">
        <v>344</v>
      </c>
    </row>
    <row r="1330" spans="1:14" hidden="1" x14ac:dyDescent="0.25">
      <c r="A1330" t="s">
        <v>3784</v>
      </c>
      <c r="B1330" t="s">
        <v>3785</v>
      </c>
      <c r="C1330">
        <v>11</v>
      </c>
      <c r="D1330">
        <v>1</v>
      </c>
      <c r="E1330" t="str">
        <f>_xlfn.CONCAT(Cours_statut[[#This Row],[Code MEQ]],"-",Cours_statut[[#This Row],[Code d''option]],"-0",Cours_statut[[#This Row],[Version du cours]])</f>
        <v>990-410-12-11-01</v>
      </c>
      <c r="F1330">
        <v>0</v>
      </c>
      <c r="G1330">
        <v>1</v>
      </c>
      <c r="H1330" s="2">
        <v>37337</v>
      </c>
      <c r="I1330" t="s">
        <v>960</v>
      </c>
      <c r="J1330">
        <v>3</v>
      </c>
      <c r="K1330" t="e">
        <f>VLOOKUP(Cours_statut[[#This Row],[CodeCours]],Tableau1[[Code de Cours Complet]:[Évaluations]],5,0)</f>
        <v>#N/A</v>
      </c>
      <c r="L1330" s="2">
        <v>39163</v>
      </c>
      <c r="M1330" t="s">
        <v>961</v>
      </c>
      <c r="N1330" t="s">
        <v>344</v>
      </c>
    </row>
    <row r="1331" spans="1:14" hidden="1" x14ac:dyDescent="0.25">
      <c r="A1331" t="s">
        <v>2339</v>
      </c>
      <c r="B1331" t="s">
        <v>2340</v>
      </c>
      <c r="C1331">
        <v>10</v>
      </c>
      <c r="D1331">
        <v>1</v>
      </c>
      <c r="E1331" t="str">
        <f>_xlfn.CONCAT(Cours_statut[[#This Row],[Code MEQ]],"-",Cours_statut[[#This Row],[Code d''option]],"-0",Cours_statut[[#This Row],[Version du cours]])</f>
        <v>410-323-FD-10-01</v>
      </c>
      <c r="F1331">
        <v>4</v>
      </c>
      <c r="G1331">
        <v>1</v>
      </c>
      <c r="H1331" s="2">
        <v>39135</v>
      </c>
      <c r="I1331" t="s">
        <v>960</v>
      </c>
      <c r="J1331">
        <v>3</v>
      </c>
      <c r="K1331" t="e">
        <f>VLOOKUP(Cours_statut[[#This Row],[CodeCours]],Tableau1[[Code de Cours Complet]:[Évaluations]],5,0)</f>
        <v>#N/A</v>
      </c>
      <c r="L1331" s="2">
        <v>39135</v>
      </c>
      <c r="M1331" t="s">
        <v>961</v>
      </c>
      <c r="N1331" t="s">
        <v>344</v>
      </c>
    </row>
    <row r="1332" spans="1:14" hidden="1" x14ac:dyDescent="0.25">
      <c r="A1332" t="s">
        <v>1600</v>
      </c>
      <c r="B1332" t="s">
        <v>1601</v>
      </c>
      <c r="C1332">
        <v>10</v>
      </c>
      <c r="D1332">
        <v>1</v>
      </c>
      <c r="E1332" t="str">
        <f>_xlfn.CONCAT(Cours_statut[[#This Row],[Code MEQ]],"-",Cours_statut[[#This Row],[Code d''option]],"-0",Cours_statut[[#This Row],[Version du cours]])</f>
        <v>322-763-RL-10-01</v>
      </c>
      <c r="F1332">
        <v>4</v>
      </c>
      <c r="G1332">
        <v>1</v>
      </c>
      <c r="H1332" s="2">
        <v>38307</v>
      </c>
      <c r="I1332" t="s">
        <v>960</v>
      </c>
      <c r="J1332">
        <v>3</v>
      </c>
      <c r="K1332" t="e">
        <f>VLOOKUP(Cours_statut[[#This Row],[CodeCours]],Tableau1[[Code de Cours Complet]:[Évaluations]],5,0)</f>
        <v>#N/A</v>
      </c>
      <c r="L1332" s="2">
        <v>39127</v>
      </c>
      <c r="M1332" t="s">
        <v>961</v>
      </c>
      <c r="N1332" t="s">
        <v>344</v>
      </c>
    </row>
    <row r="1333" spans="1:14" hidden="1" x14ac:dyDescent="0.25">
      <c r="A1333" t="s">
        <v>2184</v>
      </c>
      <c r="B1333" t="s">
        <v>2187</v>
      </c>
      <c r="C1333">
        <v>10</v>
      </c>
      <c r="D1333">
        <v>2</v>
      </c>
      <c r="E1333" t="str">
        <f>_xlfn.CONCAT(Cours_statut[[#This Row],[Code MEQ]],"-",Cours_statut[[#This Row],[Code d''option]],"-0",Cours_statut[[#This Row],[Version du cours]])</f>
        <v>401-913-91-10-02</v>
      </c>
      <c r="F1333">
        <v>4</v>
      </c>
      <c r="G1333">
        <v>1</v>
      </c>
      <c r="H1333" s="2">
        <v>38868</v>
      </c>
      <c r="I1333" t="s">
        <v>960</v>
      </c>
      <c r="J1333">
        <v>3</v>
      </c>
      <c r="K1333" t="e">
        <f>VLOOKUP(Cours_statut[[#This Row],[CodeCours]],Tableau1[[Code de Cours Complet]:[Évaluations]],5,0)</f>
        <v>#N/A</v>
      </c>
      <c r="L1333" s="2">
        <v>39121</v>
      </c>
      <c r="M1333" t="s">
        <v>961</v>
      </c>
      <c r="N1333" t="s">
        <v>344</v>
      </c>
    </row>
    <row r="1334" spans="1:14" hidden="1" x14ac:dyDescent="0.25">
      <c r="A1334" t="s">
        <v>3043</v>
      </c>
      <c r="B1334" t="s">
        <v>3046</v>
      </c>
      <c r="C1334">
        <v>10</v>
      </c>
      <c r="D1334">
        <v>2</v>
      </c>
      <c r="E1334" t="str">
        <f>_xlfn.CONCAT(Cours_statut[[#This Row],[Code MEQ]],"-",Cours_statut[[#This Row],[Code d''option]],"-0",Cours_statut[[#This Row],[Version du cours]])</f>
        <v>604-FPF-03-10-02</v>
      </c>
      <c r="F1334">
        <v>4</v>
      </c>
      <c r="G1334">
        <v>2</v>
      </c>
      <c r="H1334" s="2">
        <v>37673</v>
      </c>
      <c r="I1334" t="s">
        <v>960</v>
      </c>
      <c r="J1334">
        <v>3</v>
      </c>
      <c r="K1334" t="e">
        <f>VLOOKUP(Cours_statut[[#This Row],[CodeCours]],Tableau1[[Code de Cours Complet]:[Évaluations]],5,0)</f>
        <v>#N/A</v>
      </c>
      <c r="L1334" s="2">
        <v>39113</v>
      </c>
      <c r="M1334" t="s">
        <v>961</v>
      </c>
      <c r="N1334" t="s">
        <v>344</v>
      </c>
    </row>
    <row r="1335" spans="1:14" hidden="1" x14ac:dyDescent="0.25">
      <c r="A1335" t="s">
        <v>1316</v>
      </c>
      <c r="B1335" t="s">
        <v>1317</v>
      </c>
      <c r="C1335">
        <v>10</v>
      </c>
      <c r="D1335">
        <v>1</v>
      </c>
      <c r="E1335" t="str">
        <f>_xlfn.CONCAT(Cours_statut[[#This Row],[Code MEQ]],"-",Cours_statut[[#This Row],[Code d''option]],"-0",Cours_statut[[#This Row],[Version du cours]])</f>
        <v>201-404-FD-10-01</v>
      </c>
      <c r="F1335">
        <v>4</v>
      </c>
      <c r="G1335">
        <v>1</v>
      </c>
      <c r="H1335" s="2">
        <v>38547</v>
      </c>
      <c r="I1335" t="s">
        <v>960</v>
      </c>
      <c r="J1335">
        <v>3</v>
      </c>
      <c r="K1335" t="e">
        <f>VLOOKUP(Cours_statut[[#This Row],[CodeCours]],Tableau1[[Code de Cours Complet]:[Évaluations]],5,0)</f>
        <v>#N/A</v>
      </c>
      <c r="L1335" s="2">
        <v>39106</v>
      </c>
      <c r="M1335" t="s">
        <v>961</v>
      </c>
      <c r="N1335" t="s">
        <v>344</v>
      </c>
    </row>
    <row r="1336" spans="1:14" hidden="1" x14ac:dyDescent="0.25">
      <c r="A1336" t="s">
        <v>2033</v>
      </c>
      <c r="B1336" t="s">
        <v>2034</v>
      </c>
      <c r="C1336">
        <v>10</v>
      </c>
      <c r="D1336">
        <v>1</v>
      </c>
      <c r="E1336" t="str">
        <f>_xlfn.CONCAT(Cours_statut[[#This Row],[Code MEQ]],"-",Cours_statut[[#This Row],[Code d''option]],"-0",Cours_statut[[#This Row],[Version du cours]])</f>
        <v>385-203-FD-10-01</v>
      </c>
      <c r="F1336">
        <v>4</v>
      </c>
      <c r="G1336">
        <v>1</v>
      </c>
      <c r="H1336" s="2">
        <v>37665</v>
      </c>
      <c r="I1336" t="s">
        <v>960</v>
      </c>
      <c r="J1336">
        <v>3</v>
      </c>
      <c r="K1336" t="e">
        <f>VLOOKUP(Cours_statut[[#This Row],[CodeCours]],Tableau1[[Code de Cours Complet]:[Évaluations]],5,0)</f>
        <v>#N/A</v>
      </c>
      <c r="L1336" s="2">
        <v>39094</v>
      </c>
      <c r="M1336" t="s">
        <v>961</v>
      </c>
      <c r="N1336" t="s">
        <v>344</v>
      </c>
    </row>
    <row r="1337" spans="1:14" hidden="1" x14ac:dyDescent="0.25">
      <c r="A1337" t="s">
        <v>2033</v>
      </c>
      <c r="B1337" t="s">
        <v>2037</v>
      </c>
      <c r="C1337">
        <v>80</v>
      </c>
      <c r="D1337">
        <v>1</v>
      </c>
      <c r="E1337" t="str">
        <f>_xlfn.CONCAT(Cours_statut[[#This Row],[Code MEQ]],"-",Cours_statut[[#This Row],[Code d''option]],"-0",Cours_statut[[#This Row],[Version du cours]])</f>
        <v>385-203-FD-80-01</v>
      </c>
      <c r="F1337">
        <v>4</v>
      </c>
      <c r="G1337">
        <v>1</v>
      </c>
      <c r="H1337" s="2">
        <v>38029</v>
      </c>
      <c r="I1337" t="s">
        <v>960</v>
      </c>
      <c r="J1337">
        <v>3</v>
      </c>
      <c r="K1337" t="e">
        <f>VLOOKUP(Cours_statut[[#This Row],[CodeCours]],Tableau1[[Code de Cours Complet]:[Évaluations]],5,0)</f>
        <v>#N/A</v>
      </c>
      <c r="L1337" s="2">
        <v>39094</v>
      </c>
      <c r="M1337" t="s">
        <v>961</v>
      </c>
      <c r="N1337" t="s">
        <v>344</v>
      </c>
    </row>
    <row r="1338" spans="1:14" hidden="1" x14ac:dyDescent="0.25">
      <c r="A1338" t="s">
        <v>2042</v>
      </c>
      <c r="B1338" t="s">
        <v>2045</v>
      </c>
      <c r="C1338">
        <v>10</v>
      </c>
      <c r="D1338">
        <v>2</v>
      </c>
      <c r="E1338" t="str">
        <f>_xlfn.CONCAT(Cours_statut[[#This Row],[Code MEQ]],"-",Cours_statut[[#This Row],[Code d''option]],"-0",Cours_statut[[#This Row],[Version du cours]])</f>
        <v>385-942-91-10-02</v>
      </c>
      <c r="F1338">
        <v>4</v>
      </c>
      <c r="G1338">
        <v>1</v>
      </c>
      <c r="H1338" s="2">
        <v>38303</v>
      </c>
      <c r="I1338" t="s">
        <v>960</v>
      </c>
      <c r="J1338">
        <v>3</v>
      </c>
      <c r="K1338" t="e">
        <f>VLOOKUP(Cours_statut[[#This Row],[CodeCours]],Tableau1[[Code de Cours Complet]:[Évaluations]],5,0)</f>
        <v>#N/A</v>
      </c>
      <c r="L1338" s="2">
        <v>39094</v>
      </c>
      <c r="M1338" t="s">
        <v>961</v>
      </c>
      <c r="N1338" t="s">
        <v>344</v>
      </c>
    </row>
    <row r="1339" spans="1:14" hidden="1" x14ac:dyDescent="0.25">
      <c r="A1339" t="s">
        <v>2122</v>
      </c>
      <c r="B1339" t="s">
        <v>2139</v>
      </c>
      <c r="C1339">
        <v>80</v>
      </c>
      <c r="D1339">
        <v>4</v>
      </c>
      <c r="E1339" t="str">
        <f>_xlfn.CONCAT(Cours_statut[[#This Row],[Code MEQ]],"-",Cours_statut[[#This Row],[Code d''option]],"-0",Cours_statut[[#This Row],[Version du cours]])</f>
        <v>401-399-90-80-04</v>
      </c>
      <c r="F1339">
        <v>4</v>
      </c>
      <c r="G1339">
        <v>1</v>
      </c>
      <c r="H1339" s="2">
        <v>37663</v>
      </c>
      <c r="I1339" t="s">
        <v>960</v>
      </c>
      <c r="J1339">
        <v>3</v>
      </c>
      <c r="K1339" t="e">
        <f>VLOOKUP(Cours_statut[[#This Row],[CodeCours]],Tableau1[[Code de Cours Complet]:[Évaluations]],5,0)</f>
        <v>#N/A</v>
      </c>
      <c r="L1339" s="2">
        <v>39008</v>
      </c>
      <c r="M1339" t="s">
        <v>961</v>
      </c>
      <c r="N1339" t="s">
        <v>344</v>
      </c>
    </row>
    <row r="1340" spans="1:14" hidden="1" x14ac:dyDescent="0.25">
      <c r="A1340" t="s">
        <v>2122</v>
      </c>
      <c r="B1340" t="s">
        <v>2130</v>
      </c>
      <c r="C1340">
        <v>10</v>
      </c>
      <c r="D1340">
        <v>4</v>
      </c>
      <c r="E1340" t="str">
        <f>_xlfn.CONCAT(Cours_statut[[#This Row],[Code MEQ]],"-",Cours_statut[[#This Row],[Code d''option]],"-0",Cours_statut[[#This Row],[Version du cours]])</f>
        <v>401-399-90-10-04</v>
      </c>
      <c r="F1340">
        <v>4</v>
      </c>
      <c r="G1340">
        <v>1</v>
      </c>
      <c r="H1340" s="2">
        <v>37077</v>
      </c>
      <c r="I1340" t="s">
        <v>960</v>
      </c>
      <c r="J1340">
        <v>3</v>
      </c>
      <c r="K1340" t="e">
        <f>VLOOKUP(Cours_statut[[#This Row],[CodeCours]],Tableau1[[Code de Cours Complet]:[Évaluations]],5,0)</f>
        <v>#N/A</v>
      </c>
      <c r="L1340" s="2">
        <v>39007</v>
      </c>
      <c r="M1340" t="s">
        <v>961</v>
      </c>
      <c r="N1340" t="s">
        <v>344</v>
      </c>
    </row>
    <row r="1341" spans="1:14" hidden="1" x14ac:dyDescent="0.25">
      <c r="A1341" t="s">
        <v>2232</v>
      </c>
      <c r="B1341" t="s">
        <v>2233</v>
      </c>
      <c r="C1341">
        <v>10</v>
      </c>
      <c r="D1341">
        <v>1</v>
      </c>
      <c r="E1341" t="str">
        <f>_xlfn.CONCAT(Cours_statut[[#This Row],[Code MEQ]],"-",Cours_statut[[#This Row],[Code d''option]],"-0",Cours_statut[[#This Row],[Version du cours]])</f>
        <v>410-123-FD-10-01</v>
      </c>
      <c r="F1341">
        <v>4</v>
      </c>
      <c r="G1341">
        <v>1</v>
      </c>
      <c r="H1341" s="2">
        <v>37944</v>
      </c>
      <c r="I1341" t="s">
        <v>960</v>
      </c>
      <c r="J1341">
        <v>3</v>
      </c>
      <c r="K1341" t="e">
        <f>VLOOKUP(Cours_statut[[#This Row],[CodeCours]],Tableau1[[Code de Cours Complet]:[Évaluations]],5,0)</f>
        <v>#N/A</v>
      </c>
      <c r="L1341" s="2">
        <v>39007</v>
      </c>
      <c r="M1341" t="s">
        <v>961</v>
      </c>
      <c r="N1341" t="s">
        <v>344</v>
      </c>
    </row>
    <row r="1342" spans="1:14" hidden="1" x14ac:dyDescent="0.25">
      <c r="A1342" t="s">
        <v>1586</v>
      </c>
      <c r="B1342" t="s">
        <v>1587</v>
      </c>
      <c r="C1342">
        <v>10</v>
      </c>
      <c r="D1342">
        <v>1</v>
      </c>
      <c r="E1342" t="str">
        <f>_xlfn.CONCAT(Cours_statut[[#This Row],[Code MEQ]],"-",Cours_statut[[#This Row],[Code d''option]],"-0",Cours_statut[[#This Row],[Version du cours]])</f>
        <v>322-733-RL-10-01</v>
      </c>
      <c r="F1342">
        <v>4</v>
      </c>
      <c r="G1342">
        <v>2</v>
      </c>
      <c r="H1342" s="2">
        <v>38079</v>
      </c>
      <c r="I1342" t="s">
        <v>960</v>
      </c>
      <c r="J1342">
        <v>3</v>
      </c>
      <c r="K1342" t="e">
        <f>VLOOKUP(Cours_statut[[#This Row],[CodeCours]],Tableau1[[Code de Cours Complet]:[Évaluations]],5,0)</f>
        <v>#N/A</v>
      </c>
      <c r="L1342" s="2">
        <v>39000</v>
      </c>
      <c r="M1342" t="s">
        <v>961</v>
      </c>
      <c r="N1342" t="s">
        <v>344</v>
      </c>
    </row>
    <row r="1343" spans="1:14" hidden="1" x14ac:dyDescent="0.25">
      <c r="A1343" t="s">
        <v>2716</v>
      </c>
      <c r="B1343" t="s">
        <v>2719</v>
      </c>
      <c r="C1343">
        <v>60</v>
      </c>
      <c r="D1343">
        <v>1</v>
      </c>
      <c r="E1343" t="str">
        <f>_xlfn.CONCAT(Cours_statut[[#This Row],[Code MEQ]],"-",Cours_statut[[#This Row],[Code d''option]],"-0",Cours_statut[[#This Row],[Version du cours]])</f>
        <v>420-972-91-60-01</v>
      </c>
      <c r="F1343">
        <v>0</v>
      </c>
      <c r="G1343">
        <v>1</v>
      </c>
      <c r="H1343" s="2">
        <v>39000</v>
      </c>
      <c r="I1343" t="s">
        <v>960</v>
      </c>
      <c r="J1343">
        <v>3</v>
      </c>
      <c r="K1343" t="e">
        <f>VLOOKUP(Cours_statut[[#This Row],[CodeCours]],Tableau1[[Code de Cours Complet]:[Évaluations]],5,0)</f>
        <v>#N/A</v>
      </c>
      <c r="L1343" s="2">
        <v>39000</v>
      </c>
      <c r="M1343" t="s">
        <v>961</v>
      </c>
      <c r="N1343" t="s">
        <v>344</v>
      </c>
    </row>
    <row r="1344" spans="1:14" hidden="1" x14ac:dyDescent="0.25">
      <c r="A1344" t="s">
        <v>2297</v>
      </c>
      <c r="B1344" t="s">
        <v>2299</v>
      </c>
      <c r="C1344">
        <v>10</v>
      </c>
      <c r="D1344">
        <v>1</v>
      </c>
      <c r="E1344" t="str">
        <f>_xlfn.CONCAT(Cours_statut[[#This Row],[Code MEQ]],"-",Cours_statut[[#This Row],[Code d''option]],"-0",Cours_statut[[#This Row],[Version du cours]])</f>
        <v>410-245-93-10-01</v>
      </c>
      <c r="F1344">
        <v>4</v>
      </c>
      <c r="G1344">
        <v>1</v>
      </c>
      <c r="H1344" s="2">
        <v>37070</v>
      </c>
      <c r="I1344" t="s">
        <v>960</v>
      </c>
      <c r="J1344">
        <v>3</v>
      </c>
      <c r="K1344" t="e">
        <f>VLOOKUP(Cours_statut[[#This Row],[CodeCours]],Tableau1[[Code de Cours Complet]:[Évaluations]],5,0)</f>
        <v>#N/A</v>
      </c>
      <c r="L1344" s="2">
        <v>38940</v>
      </c>
      <c r="M1344" t="s">
        <v>961</v>
      </c>
      <c r="N1344" t="s">
        <v>344</v>
      </c>
    </row>
    <row r="1345" spans="1:14" hidden="1" x14ac:dyDescent="0.25">
      <c r="A1345" t="s">
        <v>2546</v>
      </c>
      <c r="B1345" t="s">
        <v>2547</v>
      </c>
      <c r="C1345">
        <v>0</v>
      </c>
      <c r="D1345">
        <v>0</v>
      </c>
      <c r="E1345" t="str">
        <f>_xlfn.CONCAT(Cours_statut[[#This Row],[Code MEQ]],"-",Cours_statut[[#This Row],[Code d''option]],"-0",Cours_statut[[#This Row],[Version du cours]])</f>
        <v>410-683-90-0-00</v>
      </c>
      <c r="F1345">
        <v>3</v>
      </c>
      <c r="G1345">
        <v>1</v>
      </c>
      <c r="H1345" s="2">
        <v>36788</v>
      </c>
      <c r="I1345" t="s">
        <v>960</v>
      </c>
      <c r="J1345">
        <v>3</v>
      </c>
      <c r="K1345" t="e">
        <f>VLOOKUP(Cours_statut[[#This Row],[CodeCours]],Tableau1[[Code de Cours Complet]:[Évaluations]],5,0)</f>
        <v>#N/A</v>
      </c>
      <c r="L1345" s="2">
        <v>38902</v>
      </c>
      <c r="M1345" t="s">
        <v>961</v>
      </c>
      <c r="N1345" t="s">
        <v>344</v>
      </c>
    </row>
    <row r="1346" spans="1:14" x14ac:dyDescent="0.25">
      <c r="A1346" t="s">
        <v>2354</v>
      </c>
      <c r="B1346" t="s">
        <v>2358</v>
      </c>
      <c r="C1346">
        <v>60</v>
      </c>
      <c r="D1346">
        <v>4</v>
      </c>
      <c r="E1346" t="str">
        <f>_xlfn.CONCAT(Cours_statut[[#This Row],[Code MEQ]],"-",Cours_statut[[#This Row],[Code d''option]],"-0",Cours_statut[[#This Row],[Version du cours]])</f>
        <v>410-404-FD-60-04</v>
      </c>
      <c r="F1346">
        <v>4</v>
      </c>
      <c r="G1346">
        <v>2</v>
      </c>
      <c r="H1346" s="2">
        <v>43234</v>
      </c>
      <c r="I1346" t="s">
        <v>974</v>
      </c>
      <c r="J1346">
        <v>2</v>
      </c>
      <c r="K1346" t="str">
        <f>VLOOKUP(Cours_statut[[#This Row],[CodeCours]],Tableau1[[Code de Cours Complet]:[Évaluations]],5,0)</f>
        <v>Autre modèle : Écrit + Entrevue téléphonique à 1%</v>
      </c>
      <c r="L1346" s="2"/>
      <c r="M1346" t="s">
        <v>344</v>
      </c>
      <c r="N1346" t="s">
        <v>344</v>
      </c>
    </row>
    <row r="1347" spans="1:14" hidden="1" x14ac:dyDescent="0.25">
      <c r="A1347" t="s">
        <v>2742</v>
      </c>
      <c r="B1347" t="s">
        <v>2743</v>
      </c>
      <c r="C1347">
        <v>0</v>
      </c>
      <c r="D1347">
        <v>0</v>
      </c>
      <c r="E1347" t="str">
        <f>_xlfn.CONCAT(Cours_statut[[#This Row],[Code MEQ]],"-",Cours_statut[[#This Row],[Code d''option]],"-0",Cours_statut[[#This Row],[Version du cours]])</f>
        <v>504-FPH-03-0-00</v>
      </c>
      <c r="F1347">
        <v>4</v>
      </c>
      <c r="G1347">
        <v>1</v>
      </c>
      <c r="H1347" s="2">
        <v>36847</v>
      </c>
      <c r="I1347" t="s">
        <v>960</v>
      </c>
      <c r="J1347">
        <v>3</v>
      </c>
      <c r="K1347" t="e">
        <f>VLOOKUP(Cours_statut[[#This Row],[CodeCours]],Tableau1[[Code de Cours Complet]:[Évaluations]],5,0)</f>
        <v>#N/A</v>
      </c>
      <c r="L1347" s="2">
        <v>38902</v>
      </c>
      <c r="M1347" t="s">
        <v>961</v>
      </c>
      <c r="N1347" t="s">
        <v>344</v>
      </c>
    </row>
    <row r="1348" spans="1:14" hidden="1" x14ac:dyDescent="0.25">
      <c r="A1348" t="s">
        <v>2862</v>
      </c>
      <c r="B1348" t="s">
        <v>2864</v>
      </c>
      <c r="C1348">
        <v>0</v>
      </c>
      <c r="D1348">
        <v>2</v>
      </c>
      <c r="E1348" t="str">
        <f>_xlfn.CONCAT(Cours_statut[[#This Row],[Code MEQ]],"-",Cours_statut[[#This Row],[Code d''option]],"-0",Cours_statut[[#This Row],[Version du cours]])</f>
        <v>601-111-85-0-02</v>
      </c>
      <c r="F1348">
        <v>5</v>
      </c>
      <c r="G1348">
        <v>1</v>
      </c>
      <c r="H1348" s="2">
        <v>34270</v>
      </c>
      <c r="I1348" t="s">
        <v>960</v>
      </c>
      <c r="J1348">
        <v>3</v>
      </c>
      <c r="K1348" t="e">
        <f>VLOOKUP(Cours_statut[[#This Row],[CodeCours]],Tableau1[[Code de Cours Complet]:[Évaluations]],5,0)</f>
        <v>#N/A</v>
      </c>
      <c r="L1348" s="2">
        <v>38902</v>
      </c>
      <c r="M1348" t="s">
        <v>961</v>
      </c>
      <c r="N1348" t="s">
        <v>344</v>
      </c>
    </row>
    <row r="1349" spans="1:14" hidden="1" x14ac:dyDescent="0.25">
      <c r="A1349" t="s">
        <v>2862</v>
      </c>
      <c r="B1349" t="s">
        <v>2866</v>
      </c>
      <c r="C1349">
        <v>10</v>
      </c>
      <c r="D1349">
        <v>2</v>
      </c>
      <c r="E1349" t="str">
        <f>_xlfn.CONCAT(Cours_statut[[#This Row],[Code MEQ]],"-",Cours_statut[[#This Row],[Code d''option]],"-0",Cours_statut[[#This Row],[Version du cours]])</f>
        <v>601-111-85-10-02</v>
      </c>
      <c r="F1349">
        <v>5</v>
      </c>
      <c r="G1349">
        <v>1</v>
      </c>
      <c r="H1349" s="2">
        <v>37076</v>
      </c>
      <c r="I1349" t="s">
        <v>960</v>
      </c>
      <c r="J1349">
        <v>3</v>
      </c>
      <c r="K1349" t="e">
        <f>VLOOKUP(Cours_statut[[#This Row],[CodeCours]],Tableau1[[Code de Cours Complet]:[Évaluations]],5,0)</f>
        <v>#N/A</v>
      </c>
      <c r="L1349" s="2">
        <v>38902</v>
      </c>
      <c r="M1349" t="s">
        <v>961</v>
      </c>
      <c r="N1349" t="s">
        <v>344</v>
      </c>
    </row>
    <row r="1350" spans="1:14" hidden="1" x14ac:dyDescent="0.25">
      <c r="A1350" t="s">
        <v>3076</v>
      </c>
      <c r="B1350" t="s">
        <v>3077</v>
      </c>
      <c r="C1350">
        <v>1</v>
      </c>
      <c r="D1350">
        <v>0</v>
      </c>
      <c r="E1350" t="str">
        <f>_xlfn.CONCAT(Cours_statut[[#This Row],[Code MEQ]],"-",Cours_statut[[#This Row],[Code d''option]],"-0",Cours_statut[[#This Row],[Version du cours]])</f>
        <v>607-101-92-1-00</v>
      </c>
      <c r="F1350">
        <v>5</v>
      </c>
      <c r="G1350">
        <v>1</v>
      </c>
      <c r="H1350" s="2">
        <v>35653</v>
      </c>
      <c r="I1350" t="s">
        <v>960</v>
      </c>
      <c r="J1350">
        <v>3</v>
      </c>
      <c r="K1350" t="e">
        <f>VLOOKUP(Cours_statut[[#This Row],[CodeCours]],Tableau1[[Code de Cours Complet]:[Évaluations]],5,0)</f>
        <v>#N/A</v>
      </c>
      <c r="L1350" s="2">
        <v>38902</v>
      </c>
      <c r="M1350" t="s">
        <v>961</v>
      </c>
      <c r="N1350" t="s">
        <v>344</v>
      </c>
    </row>
    <row r="1351" spans="1:14" hidden="1" x14ac:dyDescent="0.25">
      <c r="A1351" t="s">
        <v>3076</v>
      </c>
      <c r="B1351" t="s">
        <v>3078</v>
      </c>
      <c r="C1351">
        <v>1</v>
      </c>
      <c r="D1351">
        <v>2</v>
      </c>
      <c r="E1351" t="str">
        <f>_xlfn.CONCAT(Cours_statut[[#This Row],[Code MEQ]],"-",Cours_statut[[#This Row],[Code d''option]],"-0",Cours_statut[[#This Row],[Version du cours]])</f>
        <v>607-101-92-1-02</v>
      </c>
      <c r="F1351">
        <v>5</v>
      </c>
      <c r="G1351">
        <v>1</v>
      </c>
      <c r="H1351" s="2">
        <v>36486</v>
      </c>
      <c r="I1351" t="s">
        <v>960</v>
      </c>
      <c r="J1351">
        <v>3</v>
      </c>
      <c r="K1351" t="e">
        <f>VLOOKUP(Cours_statut[[#This Row],[CodeCours]],Tableau1[[Code de Cours Complet]:[Évaluations]],5,0)</f>
        <v>#N/A</v>
      </c>
      <c r="L1351" s="2">
        <v>38902</v>
      </c>
      <c r="M1351" t="s">
        <v>961</v>
      </c>
      <c r="N1351" t="s">
        <v>344</v>
      </c>
    </row>
    <row r="1352" spans="1:14" hidden="1" x14ac:dyDescent="0.25">
      <c r="A1352" t="s">
        <v>3076</v>
      </c>
      <c r="B1352" t="s">
        <v>3079</v>
      </c>
      <c r="C1352">
        <v>10</v>
      </c>
      <c r="D1352">
        <v>1</v>
      </c>
      <c r="E1352" t="str">
        <f>_xlfn.CONCAT(Cours_statut[[#This Row],[Code MEQ]],"-",Cours_statut[[#This Row],[Code d''option]],"-0",Cours_statut[[#This Row],[Version du cours]])</f>
        <v>607-101-92-10-01</v>
      </c>
      <c r="F1352">
        <v>0</v>
      </c>
      <c r="G1352">
        <v>1</v>
      </c>
      <c r="H1352" s="2">
        <v>37077</v>
      </c>
      <c r="I1352" t="s">
        <v>960</v>
      </c>
      <c r="J1352">
        <v>3</v>
      </c>
      <c r="K1352" t="e">
        <f>VLOOKUP(Cours_statut[[#This Row],[CodeCours]],Tableau1[[Code de Cours Complet]:[Évaluations]],5,0)</f>
        <v>#N/A</v>
      </c>
      <c r="L1352" s="2">
        <v>38902</v>
      </c>
      <c r="M1352" t="s">
        <v>961</v>
      </c>
      <c r="N1352" t="s">
        <v>344</v>
      </c>
    </row>
    <row r="1353" spans="1:14" hidden="1" x14ac:dyDescent="0.25">
      <c r="A1353" t="s">
        <v>3076</v>
      </c>
      <c r="B1353" t="s">
        <v>3080</v>
      </c>
      <c r="C1353">
        <v>10</v>
      </c>
      <c r="D1353">
        <v>2</v>
      </c>
      <c r="E1353" t="str">
        <f>_xlfn.CONCAT(Cours_statut[[#This Row],[Code MEQ]],"-",Cours_statut[[#This Row],[Code d''option]],"-0",Cours_statut[[#This Row],[Version du cours]])</f>
        <v>607-101-92-10-02</v>
      </c>
      <c r="F1353">
        <v>5</v>
      </c>
      <c r="G1353">
        <v>1</v>
      </c>
      <c r="H1353" s="2">
        <v>37077</v>
      </c>
      <c r="I1353" t="s">
        <v>960</v>
      </c>
      <c r="J1353">
        <v>3</v>
      </c>
      <c r="K1353" t="e">
        <f>VLOOKUP(Cours_statut[[#This Row],[CodeCours]],Tableau1[[Code de Cours Complet]:[Évaluations]],5,0)</f>
        <v>#N/A</v>
      </c>
      <c r="L1353" s="2">
        <v>38902</v>
      </c>
      <c r="M1353" t="s">
        <v>961</v>
      </c>
      <c r="N1353" t="s">
        <v>344</v>
      </c>
    </row>
    <row r="1354" spans="1:14" hidden="1" x14ac:dyDescent="0.25">
      <c r="A1354" t="s">
        <v>3076</v>
      </c>
      <c r="B1354" t="s">
        <v>3081</v>
      </c>
      <c r="C1354">
        <v>19</v>
      </c>
      <c r="D1354">
        <v>1</v>
      </c>
      <c r="E1354" t="str">
        <f>_xlfn.CONCAT(Cours_statut[[#This Row],[Code MEQ]],"-",Cours_statut[[#This Row],[Code d''option]],"-0",Cours_statut[[#This Row],[Version du cours]])</f>
        <v>607-101-92-19-01</v>
      </c>
      <c r="F1354">
        <v>5</v>
      </c>
      <c r="G1354">
        <v>1</v>
      </c>
      <c r="H1354" s="2">
        <v>37524</v>
      </c>
      <c r="I1354" t="s">
        <v>960</v>
      </c>
      <c r="J1354">
        <v>3</v>
      </c>
      <c r="K1354" t="e">
        <f>VLOOKUP(Cours_statut[[#This Row],[CodeCours]],Tableau1[[Code de Cours Complet]:[Évaluations]],5,0)</f>
        <v>#N/A</v>
      </c>
      <c r="L1354" s="2">
        <v>38902</v>
      </c>
      <c r="M1354" t="s">
        <v>961</v>
      </c>
      <c r="N1354" t="s">
        <v>344</v>
      </c>
    </row>
    <row r="1355" spans="1:14" hidden="1" x14ac:dyDescent="0.25">
      <c r="A1355" t="s">
        <v>3076</v>
      </c>
      <c r="B1355" t="s">
        <v>3082</v>
      </c>
      <c r="C1355">
        <v>19</v>
      </c>
      <c r="D1355">
        <v>2</v>
      </c>
      <c r="E1355" t="str">
        <f>_xlfn.CONCAT(Cours_statut[[#This Row],[Code MEQ]],"-",Cours_statut[[#This Row],[Code d''option]],"-0",Cours_statut[[#This Row],[Version du cours]])</f>
        <v>607-101-92-19-02</v>
      </c>
      <c r="F1355">
        <v>5</v>
      </c>
      <c r="G1355">
        <v>1</v>
      </c>
      <c r="H1355" s="2">
        <v>37524</v>
      </c>
      <c r="I1355" t="s">
        <v>960</v>
      </c>
      <c r="J1355">
        <v>3</v>
      </c>
      <c r="K1355" t="e">
        <f>VLOOKUP(Cours_statut[[#This Row],[CodeCours]],Tableau1[[Code de Cours Complet]:[Évaluations]],5,0)</f>
        <v>#N/A</v>
      </c>
      <c r="L1355" s="2">
        <v>38902</v>
      </c>
      <c r="M1355" t="s">
        <v>961</v>
      </c>
      <c r="N1355" t="s">
        <v>344</v>
      </c>
    </row>
    <row r="1356" spans="1:14" hidden="1" x14ac:dyDescent="0.25">
      <c r="A1356" t="s">
        <v>3076</v>
      </c>
      <c r="B1356" t="s">
        <v>3084</v>
      </c>
      <c r="C1356">
        <v>2</v>
      </c>
      <c r="D1356">
        <v>2</v>
      </c>
      <c r="E1356" t="str">
        <f>_xlfn.CONCAT(Cours_statut[[#This Row],[Code MEQ]],"-",Cours_statut[[#This Row],[Code d''option]],"-0",Cours_statut[[#This Row],[Version du cours]])</f>
        <v>607-101-92-2-02</v>
      </c>
      <c r="F1356">
        <v>5</v>
      </c>
      <c r="G1356">
        <v>1</v>
      </c>
      <c r="H1356" s="2">
        <v>36486</v>
      </c>
      <c r="I1356" t="s">
        <v>960</v>
      </c>
      <c r="J1356">
        <v>3</v>
      </c>
      <c r="K1356" t="e">
        <f>VLOOKUP(Cours_statut[[#This Row],[CodeCours]],Tableau1[[Code de Cours Complet]:[Évaluations]],5,0)</f>
        <v>#N/A</v>
      </c>
      <c r="L1356" s="2">
        <v>38902</v>
      </c>
      <c r="M1356" t="s">
        <v>961</v>
      </c>
      <c r="N1356" t="s">
        <v>344</v>
      </c>
    </row>
    <row r="1357" spans="1:14" hidden="1" x14ac:dyDescent="0.25">
      <c r="A1357" t="s">
        <v>3088</v>
      </c>
      <c r="B1357" t="s">
        <v>3089</v>
      </c>
      <c r="C1357">
        <v>1</v>
      </c>
      <c r="D1357">
        <v>0</v>
      </c>
      <c r="E1357" t="str">
        <f>_xlfn.CONCAT(Cours_statut[[#This Row],[Code MEQ]],"-",Cours_statut[[#This Row],[Code d''option]],"-0",Cours_statut[[#This Row],[Version du cours]])</f>
        <v>607-201-92-1-00</v>
      </c>
      <c r="F1357">
        <v>5</v>
      </c>
      <c r="G1357">
        <v>1</v>
      </c>
      <c r="H1357" s="2">
        <v>35653</v>
      </c>
      <c r="I1357" t="s">
        <v>960</v>
      </c>
      <c r="J1357">
        <v>3</v>
      </c>
      <c r="K1357" t="e">
        <f>VLOOKUP(Cours_statut[[#This Row],[CodeCours]],Tableau1[[Code de Cours Complet]:[Évaluations]],5,0)</f>
        <v>#N/A</v>
      </c>
      <c r="L1357" s="2">
        <v>38902</v>
      </c>
      <c r="M1357" t="s">
        <v>961</v>
      </c>
      <c r="N1357" t="s">
        <v>344</v>
      </c>
    </row>
    <row r="1358" spans="1:14" hidden="1" x14ac:dyDescent="0.25">
      <c r="A1358" t="s">
        <v>3088</v>
      </c>
      <c r="B1358" t="s">
        <v>3090</v>
      </c>
      <c r="C1358">
        <v>1</v>
      </c>
      <c r="D1358">
        <v>2</v>
      </c>
      <c r="E1358" t="str">
        <f>_xlfn.CONCAT(Cours_statut[[#This Row],[Code MEQ]],"-",Cours_statut[[#This Row],[Code d''option]],"-0",Cours_statut[[#This Row],[Version du cours]])</f>
        <v>607-201-92-1-02</v>
      </c>
      <c r="F1358">
        <v>6</v>
      </c>
      <c r="G1358">
        <v>1</v>
      </c>
      <c r="H1358" s="2">
        <v>36922</v>
      </c>
      <c r="I1358" t="s">
        <v>960</v>
      </c>
      <c r="J1358">
        <v>3</v>
      </c>
      <c r="K1358" t="e">
        <f>VLOOKUP(Cours_statut[[#This Row],[CodeCours]],Tableau1[[Code de Cours Complet]:[Évaluations]],5,0)</f>
        <v>#N/A</v>
      </c>
      <c r="L1358" s="2">
        <v>38902</v>
      </c>
      <c r="M1358" t="s">
        <v>961</v>
      </c>
      <c r="N1358" t="s">
        <v>344</v>
      </c>
    </row>
    <row r="1359" spans="1:14" hidden="1" x14ac:dyDescent="0.25">
      <c r="A1359" t="s">
        <v>3088</v>
      </c>
      <c r="B1359" t="s">
        <v>3091</v>
      </c>
      <c r="C1359">
        <v>10</v>
      </c>
      <c r="D1359">
        <v>1</v>
      </c>
      <c r="E1359" t="str">
        <f>_xlfn.CONCAT(Cours_statut[[#This Row],[Code MEQ]],"-",Cours_statut[[#This Row],[Code d''option]],"-0",Cours_statut[[#This Row],[Version du cours]])</f>
        <v>607-201-92-10-01</v>
      </c>
      <c r="F1359">
        <v>0</v>
      </c>
      <c r="G1359">
        <v>1</v>
      </c>
      <c r="H1359" s="2">
        <v>37077</v>
      </c>
      <c r="I1359" t="s">
        <v>960</v>
      </c>
      <c r="J1359">
        <v>3</v>
      </c>
      <c r="K1359" t="e">
        <f>VLOOKUP(Cours_statut[[#This Row],[CodeCours]],Tableau1[[Code de Cours Complet]:[Évaluations]],5,0)</f>
        <v>#N/A</v>
      </c>
      <c r="L1359" s="2">
        <v>38902</v>
      </c>
      <c r="M1359" t="s">
        <v>961</v>
      </c>
      <c r="N1359" t="s">
        <v>344</v>
      </c>
    </row>
    <row r="1360" spans="1:14" hidden="1" x14ac:dyDescent="0.25">
      <c r="A1360" t="s">
        <v>3088</v>
      </c>
      <c r="B1360" t="s">
        <v>3092</v>
      </c>
      <c r="C1360">
        <v>10</v>
      </c>
      <c r="D1360">
        <v>2</v>
      </c>
      <c r="E1360" t="str">
        <f>_xlfn.CONCAT(Cours_statut[[#This Row],[Code MEQ]],"-",Cours_statut[[#This Row],[Code d''option]],"-0",Cours_statut[[#This Row],[Version du cours]])</f>
        <v>607-201-92-10-02</v>
      </c>
      <c r="F1360">
        <v>6</v>
      </c>
      <c r="G1360">
        <v>1</v>
      </c>
      <c r="H1360" s="2">
        <v>37090</v>
      </c>
      <c r="I1360" t="s">
        <v>960</v>
      </c>
      <c r="J1360">
        <v>3</v>
      </c>
      <c r="K1360" t="e">
        <f>VLOOKUP(Cours_statut[[#This Row],[CodeCours]],Tableau1[[Code de Cours Complet]:[Évaluations]],5,0)</f>
        <v>#N/A</v>
      </c>
      <c r="L1360" s="2">
        <v>38902</v>
      </c>
      <c r="M1360" t="s">
        <v>961</v>
      </c>
      <c r="N1360" t="s">
        <v>344</v>
      </c>
    </row>
    <row r="1361" spans="1:14" hidden="1" x14ac:dyDescent="0.25">
      <c r="A1361" t="s">
        <v>3088</v>
      </c>
      <c r="B1361" t="s">
        <v>3098</v>
      </c>
      <c r="C1361">
        <v>8</v>
      </c>
      <c r="D1361">
        <v>2</v>
      </c>
      <c r="E1361" t="str">
        <f>_xlfn.CONCAT(Cours_statut[[#This Row],[Code MEQ]],"-",Cours_statut[[#This Row],[Code d''option]],"-0",Cours_statut[[#This Row],[Version du cours]])</f>
        <v>607-201-92-8-02</v>
      </c>
      <c r="F1361">
        <v>6</v>
      </c>
      <c r="G1361">
        <v>1</v>
      </c>
      <c r="H1361" s="2">
        <v>36922</v>
      </c>
      <c r="I1361" t="s">
        <v>960</v>
      </c>
      <c r="J1361">
        <v>3</v>
      </c>
      <c r="K1361" t="e">
        <f>VLOOKUP(Cours_statut[[#This Row],[CodeCours]],Tableau1[[Code de Cours Complet]:[Évaluations]],5,0)</f>
        <v>#N/A</v>
      </c>
      <c r="L1361" s="2">
        <v>38902</v>
      </c>
      <c r="M1361" t="s">
        <v>961</v>
      </c>
      <c r="N1361" t="s">
        <v>344</v>
      </c>
    </row>
    <row r="1362" spans="1:14" x14ac:dyDescent="0.25">
      <c r="A1362" t="s">
        <v>2504</v>
      </c>
      <c r="B1362" t="s">
        <v>2508</v>
      </c>
      <c r="C1362">
        <v>60</v>
      </c>
      <c r="D1362">
        <v>4</v>
      </c>
      <c r="E1362" t="str">
        <f>_xlfn.CONCAT(Cours_statut[[#This Row],[Code MEQ]],"-",Cours_statut[[#This Row],[Code d''option]],"-0",Cours_statut[[#This Row],[Version du cours]])</f>
        <v>410-613-FD-60-04</v>
      </c>
      <c r="F1362">
        <v>4</v>
      </c>
      <c r="G1362">
        <v>2</v>
      </c>
      <c r="H1362" s="2">
        <v>43234</v>
      </c>
      <c r="I1362" t="s">
        <v>974</v>
      </c>
      <c r="J1362">
        <v>2</v>
      </c>
      <c r="K1362" t="str">
        <f>VLOOKUP(Cours_statut[[#This Row],[CodeCours]],Tableau1[[Code de Cours Complet]:[Évaluations]],5,0)</f>
        <v>Autre modèle : Écrit + Entrevue téléphonique à 5%</v>
      </c>
      <c r="L1362" s="2"/>
      <c r="M1362" t="s">
        <v>344</v>
      </c>
      <c r="N1362" t="s">
        <v>344</v>
      </c>
    </row>
    <row r="1363" spans="1:14" hidden="1" x14ac:dyDescent="0.25">
      <c r="A1363" t="s">
        <v>3099</v>
      </c>
      <c r="B1363" t="s">
        <v>3100</v>
      </c>
      <c r="C1363">
        <v>1</v>
      </c>
      <c r="D1363">
        <v>0</v>
      </c>
      <c r="E1363" t="str">
        <f>_xlfn.CONCAT(Cours_statut[[#This Row],[Code MEQ]],"-",Cours_statut[[#This Row],[Code d''option]],"-0",Cours_statut[[#This Row],[Version du cours]])</f>
        <v>607-301-92-1-00</v>
      </c>
      <c r="F1363">
        <v>5</v>
      </c>
      <c r="G1363">
        <v>1</v>
      </c>
      <c r="H1363" s="2">
        <v>35653</v>
      </c>
      <c r="I1363" t="s">
        <v>960</v>
      </c>
      <c r="J1363">
        <v>3</v>
      </c>
      <c r="K1363" t="e">
        <f>VLOOKUP(Cours_statut[[#This Row],[CodeCours]],Tableau1[[Code de Cours Complet]:[Évaluations]],5,0)</f>
        <v>#N/A</v>
      </c>
      <c r="L1363" s="2">
        <v>38902</v>
      </c>
      <c r="M1363" t="s">
        <v>961</v>
      </c>
      <c r="N1363" t="s">
        <v>344</v>
      </c>
    </row>
    <row r="1364" spans="1:14" hidden="1" x14ac:dyDescent="0.25">
      <c r="A1364" t="s">
        <v>3099</v>
      </c>
      <c r="B1364" t="s">
        <v>3101</v>
      </c>
      <c r="C1364">
        <v>10</v>
      </c>
      <c r="D1364">
        <v>1</v>
      </c>
      <c r="E1364" t="str">
        <f>_xlfn.CONCAT(Cours_statut[[#This Row],[Code MEQ]],"-",Cours_statut[[#This Row],[Code d''option]],"-0",Cours_statut[[#This Row],[Version du cours]])</f>
        <v>607-301-92-10-01</v>
      </c>
      <c r="F1364">
        <v>5</v>
      </c>
      <c r="G1364">
        <v>1</v>
      </c>
      <c r="H1364" s="2">
        <v>37077</v>
      </c>
      <c r="I1364" t="s">
        <v>960</v>
      </c>
      <c r="J1364">
        <v>3</v>
      </c>
      <c r="K1364" t="e">
        <f>VLOOKUP(Cours_statut[[#This Row],[CodeCours]],Tableau1[[Code de Cours Complet]:[Évaluations]],5,0)</f>
        <v>#N/A</v>
      </c>
      <c r="L1364" s="2">
        <v>38902</v>
      </c>
      <c r="M1364" t="s">
        <v>961</v>
      </c>
      <c r="N1364" t="s">
        <v>344</v>
      </c>
    </row>
    <row r="1365" spans="1:14" hidden="1" x14ac:dyDescent="0.25">
      <c r="A1365" t="s">
        <v>3104</v>
      </c>
      <c r="B1365" t="s">
        <v>3105</v>
      </c>
      <c r="C1365">
        <v>1</v>
      </c>
      <c r="D1365">
        <v>0</v>
      </c>
      <c r="E1365" t="str">
        <f>_xlfn.CONCAT(Cours_statut[[#This Row],[Code MEQ]],"-",Cours_statut[[#This Row],[Code d''option]],"-0",Cours_statut[[#This Row],[Version du cours]])</f>
        <v>607-401-92-1-00</v>
      </c>
      <c r="F1365">
        <v>5</v>
      </c>
      <c r="G1365">
        <v>1</v>
      </c>
      <c r="H1365" s="2">
        <v>35648</v>
      </c>
      <c r="I1365" t="s">
        <v>960</v>
      </c>
      <c r="J1365">
        <v>3</v>
      </c>
      <c r="K1365" t="e">
        <f>VLOOKUP(Cours_statut[[#This Row],[CodeCours]],Tableau1[[Code de Cours Complet]:[Évaluations]],5,0)</f>
        <v>#N/A</v>
      </c>
      <c r="L1365" s="2">
        <v>38902</v>
      </c>
      <c r="M1365" t="s">
        <v>961</v>
      </c>
      <c r="N1365" t="s">
        <v>344</v>
      </c>
    </row>
    <row r="1366" spans="1:14" hidden="1" x14ac:dyDescent="0.25">
      <c r="A1366" t="s">
        <v>3104</v>
      </c>
      <c r="B1366" t="s">
        <v>3106</v>
      </c>
      <c r="C1366">
        <v>10</v>
      </c>
      <c r="D1366">
        <v>1</v>
      </c>
      <c r="E1366" t="str">
        <f>_xlfn.CONCAT(Cours_statut[[#This Row],[Code MEQ]],"-",Cours_statut[[#This Row],[Code d''option]],"-0",Cours_statut[[#This Row],[Version du cours]])</f>
        <v>607-401-92-10-01</v>
      </c>
      <c r="F1366">
        <v>5</v>
      </c>
      <c r="G1366">
        <v>1</v>
      </c>
      <c r="H1366" s="2">
        <v>37077</v>
      </c>
      <c r="I1366" t="s">
        <v>960</v>
      </c>
      <c r="J1366">
        <v>3</v>
      </c>
      <c r="K1366" t="e">
        <f>VLOOKUP(Cours_statut[[#This Row],[CodeCours]],Tableau1[[Code de Cours Complet]:[Évaluations]],5,0)</f>
        <v>#N/A</v>
      </c>
      <c r="L1366" s="2">
        <v>38902</v>
      </c>
      <c r="M1366" t="s">
        <v>961</v>
      </c>
      <c r="N1366" t="s">
        <v>344</v>
      </c>
    </row>
    <row r="1367" spans="1:14" hidden="1" x14ac:dyDescent="0.25">
      <c r="A1367" t="s">
        <v>3109</v>
      </c>
      <c r="B1367" t="s">
        <v>3110</v>
      </c>
      <c r="C1367">
        <v>1</v>
      </c>
      <c r="D1367">
        <v>0</v>
      </c>
      <c r="E1367" t="str">
        <f>_xlfn.CONCAT(Cours_statut[[#This Row],[Code MEQ]],"-",Cours_statut[[#This Row],[Code d''option]],"-0",Cours_statut[[#This Row],[Version du cours]])</f>
        <v>607-FPF-03-1-00</v>
      </c>
      <c r="F1367">
        <v>5</v>
      </c>
      <c r="G1367">
        <v>1</v>
      </c>
      <c r="H1367" s="2">
        <v>35076</v>
      </c>
      <c r="I1367" t="s">
        <v>960</v>
      </c>
      <c r="J1367">
        <v>3</v>
      </c>
      <c r="K1367" t="e">
        <f>VLOOKUP(Cours_statut[[#This Row],[CodeCours]],Tableau1[[Code de Cours Complet]:[Évaluations]],5,0)</f>
        <v>#N/A</v>
      </c>
      <c r="L1367" s="2">
        <v>38902</v>
      </c>
      <c r="M1367" t="s">
        <v>961</v>
      </c>
      <c r="N1367" t="s">
        <v>344</v>
      </c>
    </row>
    <row r="1368" spans="1:14" hidden="1" x14ac:dyDescent="0.25">
      <c r="A1368" t="s">
        <v>3109</v>
      </c>
      <c r="B1368" t="s">
        <v>3111</v>
      </c>
      <c r="C1368">
        <v>1</v>
      </c>
      <c r="D1368">
        <v>2</v>
      </c>
      <c r="E1368" t="str">
        <f>_xlfn.CONCAT(Cours_statut[[#This Row],[Code MEQ]],"-",Cours_statut[[#This Row],[Code d''option]],"-0",Cours_statut[[#This Row],[Version du cours]])</f>
        <v>607-FPF-03-1-02</v>
      </c>
      <c r="F1368">
        <v>5</v>
      </c>
      <c r="G1368">
        <v>1</v>
      </c>
      <c r="H1368" s="2">
        <v>36486</v>
      </c>
      <c r="I1368" t="s">
        <v>960</v>
      </c>
      <c r="J1368">
        <v>3</v>
      </c>
      <c r="K1368" t="e">
        <f>VLOOKUP(Cours_statut[[#This Row],[CodeCours]],Tableau1[[Code de Cours Complet]:[Évaluations]],5,0)</f>
        <v>#N/A</v>
      </c>
      <c r="L1368" s="2">
        <v>38902</v>
      </c>
      <c r="M1368" t="s">
        <v>961</v>
      </c>
      <c r="N1368" t="s">
        <v>344</v>
      </c>
    </row>
    <row r="1369" spans="1:14" hidden="1" x14ac:dyDescent="0.25">
      <c r="A1369" t="s">
        <v>3109</v>
      </c>
      <c r="B1369" t="s">
        <v>3112</v>
      </c>
      <c r="C1369">
        <v>10</v>
      </c>
      <c r="D1369">
        <v>1</v>
      </c>
      <c r="E1369" t="str">
        <f>_xlfn.CONCAT(Cours_statut[[#This Row],[Code MEQ]],"-",Cours_statut[[#This Row],[Code d''option]],"-0",Cours_statut[[#This Row],[Version du cours]])</f>
        <v>607-FPF-03-10-01</v>
      </c>
      <c r="F1369">
        <v>5</v>
      </c>
      <c r="G1369">
        <v>1</v>
      </c>
      <c r="H1369" s="2">
        <v>37077</v>
      </c>
      <c r="I1369" t="s">
        <v>960</v>
      </c>
      <c r="J1369">
        <v>3</v>
      </c>
      <c r="K1369" t="e">
        <f>VLOOKUP(Cours_statut[[#This Row],[CodeCours]],Tableau1[[Code de Cours Complet]:[Évaluations]],5,0)</f>
        <v>#N/A</v>
      </c>
      <c r="L1369" s="2">
        <v>38902</v>
      </c>
      <c r="M1369" t="s">
        <v>961</v>
      </c>
      <c r="N1369" t="s">
        <v>344</v>
      </c>
    </row>
    <row r="1370" spans="1:14" hidden="1" x14ac:dyDescent="0.25">
      <c r="A1370" t="s">
        <v>3109</v>
      </c>
      <c r="B1370" t="s">
        <v>3113</v>
      </c>
      <c r="C1370">
        <v>10</v>
      </c>
      <c r="D1370">
        <v>2</v>
      </c>
      <c r="E1370" t="str">
        <f>_xlfn.CONCAT(Cours_statut[[#This Row],[Code MEQ]],"-",Cours_statut[[#This Row],[Code d''option]],"-0",Cours_statut[[#This Row],[Version du cours]])</f>
        <v>607-FPF-03-10-02</v>
      </c>
      <c r="F1370">
        <v>5</v>
      </c>
      <c r="G1370">
        <v>1</v>
      </c>
      <c r="H1370" s="2">
        <v>37077</v>
      </c>
      <c r="I1370" t="s">
        <v>960</v>
      </c>
      <c r="J1370">
        <v>3</v>
      </c>
      <c r="K1370" t="e">
        <f>VLOOKUP(Cours_statut[[#This Row],[CodeCours]],Tableau1[[Code de Cours Complet]:[Évaluations]],5,0)</f>
        <v>#N/A</v>
      </c>
      <c r="L1370" s="2">
        <v>38902</v>
      </c>
      <c r="M1370" t="s">
        <v>961</v>
      </c>
      <c r="N1370" t="s">
        <v>344</v>
      </c>
    </row>
    <row r="1371" spans="1:14" hidden="1" x14ac:dyDescent="0.25">
      <c r="A1371" t="s">
        <v>3109</v>
      </c>
      <c r="B1371" t="s">
        <v>3115</v>
      </c>
      <c r="C1371">
        <v>19</v>
      </c>
      <c r="D1371">
        <v>1</v>
      </c>
      <c r="E1371" t="str">
        <f>_xlfn.CONCAT(Cours_statut[[#This Row],[Code MEQ]],"-",Cours_statut[[#This Row],[Code d''option]],"-0",Cours_statut[[#This Row],[Version du cours]])</f>
        <v>607-FPF-03-19-01</v>
      </c>
      <c r="F1371">
        <v>0</v>
      </c>
      <c r="G1371">
        <v>1</v>
      </c>
      <c r="H1371" s="2">
        <v>37670</v>
      </c>
      <c r="I1371" t="s">
        <v>960</v>
      </c>
      <c r="J1371">
        <v>3</v>
      </c>
      <c r="K1371" t="e">
        <f>VLOOKUP(Cours_statut[[#This Row],[CodeCours]],Tableau1[[Code de Cours Complet]:[Évaluations]],5,0)</f>
        <v>#N/A</v>
      </c>
      <c r="L1371" s="2">
        <v>38902</v>
      </c>
      <c r="M1371" t="s">
        <v>961</v>
      </c>
      <c r="N1371" t="s">
        <v>344</v>
      </c>
    </row>
    <row r="1372" spans="1:14" hidden="1" x14ac:dyDescent="0.25">
      <c r="A1372" t="s">
        <v>3109</v>
      </c>
      <c r="B1372" t="s">
        <v>3116</v>
      </c>
      <c r="C1372">
        <v>19</v>
      </c>
      <c r="D1372">
        <v>2</v>
      </c>
      <c r="E1372" t="str">
        <f>_xlfn.CONCAT(Cours_statut[[#This Row],[Code MEQ]],"-",Cours_statut[[#This Row],[Code d''option]],"-0",Cours_statut[[#This Row],[Version du cours]])</f>
        <v>607-FPF-03-19-02</v>
      </c>
      <c r="F1372">
        <v>5</v>
      </c>
      <c r="G1372">
        <v>1</v>
      </c>
      <c r="H1372" s="2">
        <v>37670</v>
      </c>
      <c r="I1372" t="s">
        <v>960</v>
      </c>
      <c r="J1372">
        <v>3</v>
      </c>
      <c r="K1372" t="e">
        <f>VLOOKUP(Cours_statut[[#This Row],[CodeCours]],Tableau1[[Code de Cours Complet]:[Évaluations]],5,0)</f>
        <v>#N/A</v>
      </c>
      <c r="L1372" s="2">
        <v>38902</v>
      </c>
      <c r="M1372" t="s">
        <v>961</v>
      </c>
      <c r="N1372" t="s">
        <v>344</v>
      </c>
    </row>
    <row r="1373" spans="1:14" hidden="1" x14ac:dyDescent="0.25">
      <c r="A1373" t="s">
        <v>3127</v>
      </c>
      <c r="B1373" t="s">
        <v>3128</v>
      </c>
      <c r="C1373">
        <v>1</v>
      </c>
      <c r="D1373">
        <v>0</v>
      </c>
      <c r="E1373" t="str">
        <f>_xlfn.CONCAT(Cours_statut[[#This Row],[Code MEQ]],"-",Cours_statut[[#This Row],[Code d''option]],"-0",Cours_statut[[#This Row],[Version du cours]])</f>
        <v>607-FPG-03-1-00</v>
      </c>
      <c r="F1373">
        <v>5</v>
      </c>
      <c r="G1373">
        <v>1</v>
      </c>
      <c r="H1373" s="2">
        <v>35311</v>
      </c>
      <c r="I1373" t="s">
        <v>960</v>
      </c>
      <c r="J1373">
        <v>3</v>
      </c>
      <c r="K1373" t="e">
        <f>VLOOKUP(Cours_statut[[#This Row],[CodeCours]],Tableau1[[Code de Cours Complet]:[Évaluations]],5,0)</f>
        <v>#N/A</v>
      </c>
      <c r="L1373" s="2">
        <v>38902</v>
      </c>
      <c r="M1373" t="s">
        <v>961</v>
      </c>
      <c r="N1373" t="s">
        <v>344</v>
      </c>
    </row>
    <row r="1374" spans="1:14" hidden="1" x14ac:dyDescent="0.25">
      <c r="A1374" t="s">
        <v>3127</v>
      </c>
      <c r="B1374" t="s">
        <v>3129</v>
      </c>
      <c r="C1374">
        <v>1</v>
      </c>
      <c r="D1374">
        <v>2</v>
      </c>
      <c r="E1374" t="str">
        <f>_xlfn.CONCAT(Cours_statut[[#This Row],[Code MEQ]],"-",Cours_statut[[#This Row],[Code d''option]],"-0",Cours_statut[[#This Row],[Version du cours]])</f>
        <v>607-FPG-03-1-02</v>
      </c>
      <c r="F1374">
        <v>6</v>
      </c>
      <c r="G1374">
        <v>1</v>
      </c>
      <c r="H1374" s="2">
        <v>36922</v>
      </c>
      <c r="I1374" t="s">
        <v>960</v>
      </c>
      <c r="J1374">
        <v>3</v>
      </c>
      <c r="K1374" t="e">
        <f>VLOOKUP(Cours_statut[[#This Row],[CodeCours]],Tableau1[[Code de Cours Complet]:[Évaluations]],5,0)</f>
        <v>#N/A</v>
      </c>
      <c r="L1374" s="2">
        <v>38902</v>
      </c>
      <c r="M1374" t="s">
        <v>961</v>
      </c>
      <c r="N1374" t="s">
        <v>344</v>
      </c>
    </row>
    <row r="1375" spans="1:14" hidden="1" x14ac:dyDescent="0.25">
      <c r="A1375" t="s">
        <v>3127</v>
      </c>
      <c r="B1375" t="s">
        <v>3130</v>
      </c>
      <c r="C1375">
        <v>10</v>
      </c>
      <c r="D1375">
        <v>1</v>
      </c>
      <c r="E1375" t="str">
        <f>_xlfn.CONCAT(Cours_statut[[#This Row],[Code MEQ]],"-",Cours_statut[[#This Row],[Code d''option]],"-0",Cours_statut[[#This Row],[Version du cours]])</f>
        <v>607-FPG-03-10-01</v>
      </c>
      <c r="F1375">
        <v>0</v>
      </c>
      <c r="G1375">
        <v>1</v>
      </c>
      <c r="H1375" s="2">
        <v>37090</v>
      </c>
      <c r="I1375" t="s">
        <v>960</v>
      </c>
      <c r="J1375">
        <v>3</v>
      </c>
      <c r="K1375" t="e">
        <f>VLOOKUP(Cours_statut[[#This Row],[CodeCours]],Tableau1[[Code de Cours Complet]:[Évaluations]],5,0)</f>
        <v>#N/A</v>
      </c>
      <c r="L1375" s="2">
        <v>38902</v>
      </c>
      <c r="M1375" t="s">
        <v>961</v>
      </c>
      <c r="N1375" t="s">
        <v>344</v>
      </c>
    </row>
    <row r="1376" spans="1:14" hidden="1" x14ac:dyDescent="0.25">
      <c r="A1376" t="s">
        <v>3127</v>
      </c>
      <c r="B1376" t="s">
        <v>3131</v>
      </c>
      <c r="C1376">
        <v>10</v>
      </c>
      <c r="D1376">
        <v>2</v>
      </c>
      <c r="E1376" t="str">
        <f>_xlfn.CONCAT(Cours_statut[[#This Row],[Code MEQ]],"-",Cours_statut[[#This Row],[Code d''option]],"-0",Cours_statut[[#This Row],[Version du cours]])</f>
        <v>607-FPG-03-10-02</v>
      </c>
      <c r="F1376">
        <v>6</v>
      </c>
      <c r="G1376">
        <v>1</v>
      </c>
      <c r="H1376" s="2">
        <v>37090</v>
      </c>
      <c r="I1376" t="s">
        <v>960</v>
      </c>
      <c r="J1376">
        <v>3</v>
      </c>
      <c r="K1376" t="e">
        <f>VLOOKUP(Cours_statut[[#This Row],[CodeCours]],Tableau1[[Code de Cours Complet]:[Évaluations]],5,0)</f>
        <v>#N/A</v>
      </c>
      <c r="L1376" s="2">
        <v>38902</v>
      </c>
      <c r="M1376" t="s">
        <v>961</v>
      </c>
      <c r="N1376" t="s">
        <v>344</v>
      </c>
    </row>
    <row r="1377" spans="1:14" hidden="1" x14ac:dyDescent="0.25">
      <c r="A1377" t="s">
        <v>3141</v>
      </c>
      <c r="B1377" t="s">
        <v>3142</v>
      </c>
      <c r="C1377">
        <v>1</v>
      </c>
      <c r="D1377">
        <v>0</v>
      </c>
      <c r="E1377" t="str">
        <f>_xlfn.CONCAT(Cours_statut[[#This Row],[Code MEQ]],"-",Cours_statut[[#This Row],[Code d''option]],"-0",Cours_statut[[#This Row],[Version du cours]])</f>
        <v>607-FPH-03-1-00</v>
      </c>
      <c r="F1377">
        <v>5</v>
      </c>
      <c r="G1377">
        <v>1</v>
      </c>
      <c r="H1377" s="2">
        <v>35468</v>
      </c>
      <c r="I1377" t="s">
        <v>960</v>
      </c>
      <c r="J1377">
        <v>3</v>
      </c>
      <c r="K1377" t="e">
        <f>VLOOKUP(Cours_statut[[#This Row],[CodeCours]],Tableau1[[Code de Cours Complet]:[Évaluations]],5,0)</f>
        <v>#N/A</v>
      </c>
      <c r="L1377" s="2">
        <v>38902</v>
      </c>
      <c r="M1377" t="s">
        <v>961</v>
      </c>
      <c r="N1377" t="s">
        <v>344</v>
      </c>
    </row>
    <row r="1378" spans="1:14" hidden="1" x14ac:dyDescent="0.25">
      <c r="A1378" t="s">
        <v>3141</v>
      </c>
      <c r="B1378" t="s">
        <v>3143</v>
      </c>
      <c r="C1378">
        <v>10</v>
      </c>
      <c r="D1378">
        <v>1</v>
      </c>
      <c r="E1378" t="str">
        <f>_xlfn.CONCAT(Cours_statut[[#This Row],[Code MEQ]],"-",Cours_statut[[#This Row],[Code d''option]],"-0",Cours_statut[[#This Row],[Version du cours]])</f>
        <v>607-FPH-03-10-01</v>
      </c>
      <c r="F1378">
        <v>5</v>
      </c>
      <c r="G1378">
        <v>1</v>
      </c>
      <c r="H1378" s="2">
        <v>37119</v>
      </c>
      <c r="I1378" t="s">
        <v>960</v>
      </c>
      <c r="J1378">
        <v>3</v>
      </c>
      <c r="K1378" t="e">
        <f>VLOOKUP(Cours_statut[[#This Row],[CodeCours]],Tableau1[[Code de Cours Complet]:[Évaluations]],5,0)</f>
        <v>#N/A</v>
      </c>
      <c r="L1378" s="2">
        <v>38902</v>
      </c>
      <c r="M1378" t="s">
        <v>961</v>
      </c>
      <c r="N1378" t="s">
        <v>344</v>
      </c>
    </row>
    <row r="1379" spans="1:14" hidden="1" x14ac:dyDescent="0.25">
      <c r="A1379" t="s">
        <v>1872</v>
      </c>
      <c r="B1379" t="s">
        <v>1873</v>
      </c>
      <c r="C1379">
        <v>50</v>
      </c>
      <c r="D1379">
        <v>1</v>
      </c>
      <c r="E1379" t="str">
        <f>_xlfn.CONCAT(Cours_statut[[#This Row],[Code MEQ]],"-",Cours_statut[[#This Row],[Code d''option]],"-0",Cours_statut[[#This Row],[Version du cours]])</f>
        <v>350-203-FD-50-01</v>
      </c>
      <c r="F1379">
        <v>4</v>
      </c>
      <c r="G1379">
        <v>1</v>
      </c>
      <c r="H1379" s="2">
        <v>37750</v>
      </c>
      <c r="I1379" t="s">
        <v>960</v>
      </c>
      <c r="J1379">
        <v>3</v>
      </c>
      <c r="K1379" t="e">
        <f>VLOOKUP(Cours_statut[[#This Row],[CodeCours]],Tableau1[[Code de Cours Complet]:[Évaluations]],5,0)</f>
        <v>#N/A</v>
      </c>
      <c r="L1379" s="2">
        <v>38875</v>
      </c>
      <c r="M1379" t="s">
        <v>961</v>
      </c>
      <c r="N1379" t="s">
        <v>344</v>
      </c>
    </row>
    <row r="1380" spans="1:14" hidden="1" x14ac:dyDescent="0.25">
      <c r="A1380" t="s">
        <v>2107</v>
      </c>
      <c r="B1380" t="s">
        <v>2108</v>
      </c>
      <c r="C1380">
        <v>10</v>
      </c>
      <c r="D1380">
        <v>1</v>
      </c>
      <c r="E1380" t="str">
        <f>_xlfn.CONCAT(Cours_statut[[#This Row],[Code MEQ]],"-",Cours_statut[[#This Row],[Code d''option]],"-0",Cours_statut[[#This Row],[Version du cours]])</f>
        <v>401-103-FD-10-01</v>
      </c>
      <c r="F1380">
        <v>4</v>
      </c>
      <c r="G1380">
        <v>1</v>
      </c>
      <c r="H1380" s="2">
        <v>38055</v>
      </c>
      <c r="I1380" t="s">
        <v>960</v>
      </c>
      <c r="J1380">
        <v>3</v>
      </c>
      <c r="K1380" t="e">
        <f>VLOOKUP(Cours_statut[[#This Row],[CodeCours]],Tableau1[[Code de Cours Complet]:[Évaluations]],5,0)</f>
        <v>#N/A</v>
      </c>
      <c r="L1380" s="2">
        <v>38868</v>
      </c>
      <c r="M1380" t="s">
        <v>961</v>
      </c>
      <c r="N1380" t="s">
        <v>344</v>
      </c>
    </row>
    <row r="1381" spans="1:14" hidden="1" x14ac:dyDescent="0.25">
      <c r="A1381" t="s">
        <v>2184</v>
      </c>
      <c r="B1381" t="s">
        <v>2186</v>
      </c>
      <c r="C1381">
        <v>10</v>
      </c>
      <c r="D1381">
        <v>1</v>
      </c>
      <c r="E1381" t="str">
        <f>_xlfn.CONCAT(Cours_statut[[#This Row],[Code MEQ]],"-",Cours_statut[[#This Row],[Code d''option]],"-0",Cours_statut[[#This Row],[Version du cours]])</f>
        <v>401-913-91-10-01</v>
      </c>
      <c r="F1381">
        <v>5</v>
      </c>
      <c r="G1381">
        <v>1</v>
      </c>
      <c r="H1381" s="2">
        <v>37107</v>
      </c>
      <c r="I1381" t="s">
        <v>960</v>
      </c>
      <c r="J1381">
        <v>3</v>
      </c>
      <c r="K1381" t="e">
        <f>VLOOKUP(Cours_statut[[#This Row],[CodeCours]],Tableau1[[Code de Cours Complet]:[Évaluations]],5,0)</f>
        <v>#N/A</v>
      </c>
      <c r="L1381" s="2">
        <v>38868</v>
      </c>
      <c r="M1381" t="s">
        <v>961</v>
      </c>
      <c r="N1381" t="s">
        <v>344</v>
      </c>
    </row>
    <row r="1382" spans="1:14" hidden="1" x14ac:dyDescent="0.25">
      <c r="A1382" t="s">
        <v>1567</v>
      </c>
      <c r="B1382" t="s">
        <v>1570</v>
      </c>
      <c r="C1382">
        <v>10</v>
      </c>
      <c r="D1382">
        <v>3</v>
      </c>
      <c r="E1382" t="str">
        <f>_xlfn.CONCAT(Cours_statut[[#This Row],[Code MEQ]],"-",Cours_statut[[#This Row],[Code d''option]],"-0",Cours_statut[[#This Row],[Version du cours]])</f>
        <v>322-704-RL-10-03</v>
      </c>
      <c r="F1382">
        <v>4</v>
      </c>
      <c r="G1382">
        <v>1</v>
      </c>
      <c r="H1382" s="2">
        <v>38296</v>
      </c>
      <c r="I1382" t="s">
        <v>960</v>
      </c>
      <c r="J1382">
        <v>3</v>
      </c>
      <c r="K1382" t="e">
        <f>VLOOKUP(Cours_statut[[#This Row],[CodeCours]],Tableau1[[Code de Cours Complet]:[Évaluations]],5,0)</f>
        <v>#N/A</v>
      </c>
      <c r="L1382" s="2">
        <v>38804</v>
      </c>
      <c r="M1382" t="s">
        <v>961</v>
      </c>
      <c r="N1382" t="s">
        <v>344</v>
      </c>
    </row>
    <row r="1383" spans="1:14" hidden="1" x14ac:dyDescent="0.25">
      <c r="A1383" t="s">
        <v>1505</v>
      </c>
      <c r="B1383" t="s">
        <v>1511</v>
      </c>
      <c r="C1383">
        <v>10</v>
      </c>
      <c r="D1383">
        <v>4</v>
      </c>
      <c r="E1383" t="str">
        <f>_xlfn.CONCAT(Cours_statut[[#This Row],[Code MEQ]],"-",Cours_statut[[#This Row],[Code d''option]],"-0",Cours_statut[[#This Row],[Version du cours]])</f>
        <v>320-103-91-10-04</v>
      </c>
      <c r="F1383">
        <v>4</v>
      </c>
      <c r="G1383">
        <v>1</v>
      </c>
      <c r="H1383" s="2">
        <v>38418</v>
      </c>
      <c r="I1383" t="s">
        <v>960</v>
      </c>
      <c r="J1383">
        <v>3</v>
      </c>
      <c r="K1383" t="e">
        <f>VLOOKUP(Cours_statut[[#This Row],[CodeCours]],Tableau1[[Code de Cours Complet]:[Évaluations]],5,0)</f>
        <v>#N/A</v>
      </c>
      <c r="L1383" s="2">
        <v>38798</v>
      </c>
      <c r="M1383" t="s">
        <v>961</v>
      </c>
      <c r="N1383" t="s">
        <v>344</v>
      </c>
    </row>
    <row r="1384" spans="1:14" hidden="1" x14ac:dyDescent="0.25">
      <c r="A1384" t="s">
        <v>1505</v>
      </c>
      <c r="B1384" t="s">
        <v>1514</v>
      </c>
      <c r="C1384">
        <v>11</v>
      </c>
      <c r="D1384">
        <v>4</v>
      </c>
      <c r="E1384" t="str">
        <f>_xlfn.CONCAT(Cours_statut[[#This Row],[Code MEQ]],"-",Cours_statut[[#This Row],[Code d''option]],"-0",Cours_statut[[#This Row],[Version du cours]])</f>
        <v>320-103-91-11-04</v>
      </c>
      <c r="F1384">
        <v>4</v>
      </c>
      <c r="G1384">
        <v>1</v>
      </c>
      <c r="H1384" s="2">
        <v>38412</v>
      </c>
      <c r="I1384" t="s">
        <v>960</v>
      </c>
      <c r="J1384">
        <v>3</v>
      </c>
      <c r="K1384" t="e">
        <f>VLOOKUP(Cours_statut[[#This Row],[CodeCours]],Tableau1[[Code de Cours Complet]:[Évaluations]],5,0)</f>
        <v>#N/A</v>
      </c>
      <c r="L1384" s="2">
        <v>38798</v>
      </c>
      <c r="M1384" t="s">
        <v>961</v>
      </c>
      <c r="N1384" t="s">
        <v>344</v>
      </c>
    </row>
    <row r="1385" spans="1:14" hidden="1" x14ac:dyDescent="0.25">
      <c r="A1385" t="s">
        <v>1517</v>
      </c>
      <c r="B1385" t="s">
        <v>1518</v>
      </c>
      <c r="C1385">
        <v>10</v>
      </c>
      <c r="D1385">
        <v>1</v>
      </c>
      <c r="E1385" t="str">
        <f>_xlfn.CONCAT(Cours_statut[[#This Row],[Code MEQ]],"-",Cours_statut[[#This Row],[Code d''option]],"-0",Cours_statut[[#This Row],[Version du cours]])</f>
        <v>320-103-FD-10-01</v>
      </c>
      <c r="F1385">
        <v>4</v>
      </c>
      <c r="G1385">
        <v>1</v>
      </c>
      <c r="H1385" s="2">
        <v>38155</v>
      </c>
      <c r="I1385" t="s">
        <v>960</v>
      </c>
      <c r="J1385">
        <v>3</v>
      </c>
      <c r="K1385" t="e">
        <f>VLOOKUP(Cours_statut[[#This Row],[CodeCours]],Tableau1[[Code de Cours Complet]:[Évaluations]],5,0)</f>
        <v>#N/A</v>
      </c>
      <c r="L1385" s="2">
        <v>38798</v>
      </c>
      <c r="M1385" t="s">
        <v>961</v>
      </c>
      <c r="N1385" t="s">
        <v>344</v>
      </c>
    </row>
    <row r="1386" spans="1:14" hidden="1" x14ac:dyDescent="0.25">
      <c r="A1386" t="s">
        <v>1517</v>
      </c>
      <c r="B1386" t="s">
        <v>1531</v>
      </c>
      <c r="C1386">
        <v>80</v>
      </c>
      <c r="D1386">
        <v>1</v>
      </c>
      <c r="E1386" t="str">
        <f>_xlfn.CONCAT(Cours_statut[[#This Row],[Code MEQ]],"-",Cours_statut[[#This Row],[Code d''option]],"-0",Cours_statut[[#This Row],[Version du cours]])</f>
        <v>320-103-FD-80-01</v>
      </c>
      <c r="F1386">
        <v>4</v>
      </c>
      <c r="G1386">
        <v>1</v>
      </c>
      <c r="H1386" s="2">
        <v>38539</v>
      </c>
      <c r="I1386" t="s">
        <v>960</v>
      </c>
      <c r="J1386">
        <v>3</v>
      </c>
      <c r="K1386" t="e">
        <f>VLOOKUP(Cours_statut[[#This Row],[CodeCours]],Tableau1[[Code de Cours Complet]:[Évaluations]],5,0)</f>
        <v>#N/A</v>
      </c>
      <c r="L1386" s="2">
        <v>38798</v>
      </c>
      <c r="M1386" t="s">
        <v>961</v>
      </c>
      <c r="N1386" t="s">
        <v>344</v>
      </c>
    </row>
    <row r="1387" spans="1:14" hidden="1" x14ac:dyDescent="0.25">
      <c r="A1387" t="s">
        <v>2197</v>
      </c>
      <c r="B1387" t="s">
        <v>2200</v>
      </c>
      <c r="C1387">
        <v>50</v>
      </c>
      <c r="D1387">
        <v>1</v>
      </c>
      <c r="E1387" t="str">
        <f>_xlfn.CONCAT(Cours_statut[[#This Row],[Code MEQ]],"-",Cours_statut[[#This Row],[Code d''option]],"-0",Cours_statut[[#This Row],[Version du cours]])</f>
        <v>410-014-FD-50-01</v>
      </c>
      <c r="F1387">
        <v>4</v>
      </c>
      <c r="G1387">
        <v>1</v>
      </c>
      <c r="H1387" s="2">
        <v>38029</v>
      </c>
      <c r="I1387" t="s">
        <v>960</v>
      </c>
      <c r="J1387">
        <v>3</v>
      </c>
      <c r="K1387" t="e">
        <f>VLOOKUP(Cours_statut[[#This Row],[CodeCours]],Tableau1[[Code de Cours Complet]:[Évaluations]],5,0)</f>
        <v>#N/A</v>
      </c>
      <c r="L1387" s="2">
        <v>38792</v>
      </c>
      <c r="M1387" t="s">
        <v>961</v>
      </c>
      <c r="N1387" t="s">
        <v>344</v>
      </c>
    </row>
    <row r="1388" spans="1:14" hidden="1" x14ac:dyDescent="0.25">
      <c r="A1388" t="s">
        <v>3031</v>
      </c>
      <c r="B1388" t="s">
        <v>3032</v>
      </c>
      <c r="C1388">
        <v>10</v>
      </c>
      <c r="D1388">
        <v>1</v>
      </c>
      <c r="E1388" t="str">
        <f>_xlfn.CONCAT(Cours_statut[[#This Row],[Code MEQ]],"-",Cours_statut[[#This Row],[Code d''option]],"-0",Cours_statut[[#This Row],[Version du cours]])</f>
        <v>604-113-JR-10-01</v>
      </c>
      <c r="F1388">
        <v>0</v>
      </c>
      <c r="G1388">
        <v>1</v>
      </c>
      <c r="H1388" s="2">
        <v>38722</v>
      </c>
      <c r="I1388" t="s">
        <v>960</v>
      </c>
      <c r="J1388">
        <v>3</v>
      </c>
      <c r="K1388" t="e">
        <f>VLOOKUP(Cours_statut[[#This Row],[CodeCours]],Tableau1[[Code de Cours Complet]:[Évaluations]],5,0)</f>
        <v>#N/A</v>
      </c>
      <c r="L1388" s="2">
        <v>38768</v>
      </c>
      <c r="M1388" t="s">
        <v>961</v>
      </c>
      <c r="N1388" t="s">
        <v>344</v>
      </c>
    </row>
    <row r="1389" spans="1:14" hidden="1" x14ac:dyDescent="0.25">
      <c r="A1389" t="s">
        <v>1827</v>
      </c>
      <c r="B1389" t="s">
        <v>1828</v>
      </c>
      <c r="C1389">
        <v>10</v>
      </c>
      <c r="D1389">
        <v>1</v>
      </c>
      <c r="E1389" t="str">
        <f>_xlfn.CONCAT(Cours_statut[[#This Row],[Code MEQ]],"-",Cours_statut[[#This Row],[Code d''option]],"-0",Cours_statut[[#This Row],[Version du cours]])</f>
        <v>350-054-RL-10-01</v>
      </c>
      <c r="F1389">
        <v>4</v>
      </c>
      <c r="G1389">
        <v>1</v>
      </c>
      <c r="H1389" s="2">
        <v>38519</v>
      </c>
      <c r="I1389" t="s">
        <v>960</v>
      </c>
      <c r="J1389">
        <v>3</v>
      </c>
      <c r="K1389" t="e">
        <f>VLOOKUP(Cours_statut[[#This Row],[CodeCours]],Tableau1[[Code de Cours Complet]:[Évaluations]],5,0)</f>
        <v>#N/A</v>
      </c>
      <c r="L1389" s="2">
        <v>38755</v>
      </c>
      <c r="M1389" t="s">
        <v>961</v>
      </c>
      <c r="N1389" t="s">
        <v>344</v>
      </c>
    </row>
    <row r="1390" spans="1:14" hidden="1" x14ac:dyDescent="0.25">
      <c r="A1390" t="s">
        <v>1413</v>
      </c>
      <c r="B1390" t="s">
        <v>1415</v>
      </c>
      <c r="C1390">
        <v>10</v>
      </c>
      <c r="D1390">
        <v>1</v>
      </c>
      <c r="E1390" t="str">
        <f>_xlfn.CONCAT(Cours_statut[[#This Row],[Code MEQ]],"-",Cours_statut[[#This Row],[Code d''option]],"-0",Cours_statut[[#This Row],[Version du cours]])</f>
        <v>203-101-95-10-01</v>
      </c>
      <c r="F1390">
        <v>6</v>
      </c>
      <c r="G1390">
        <v>1</v>
      </c>
      <c r="H1390" s="2">
        <v>37071</v>
      </c>
      <c r="I1390" t="s">
        <v>960</v>
      </c>
      <c r="J1390">
        <v>3</v>
      </c>
      <c r="K1390" t="e">
        <f>VLOOKUP(Cours_statut[[#This Row],[CodeCours]],Tableau1[[Code de Cours Complet]:[Évaluations]],5,0)</f>
        <v>#N/A</v>
      </c>
      <c r="L1390" s="2">
        <v>38754</v>
      </c>
      <c r="M1390" t="s">
        <v>961</v>
      </c>
      <c r="N1390" t="s">
        <v>344</v>
      </c>
    </row>
    <row r="1391" spans="1:14" x14ac:dyDescent="0.25">
      <c r="A1391" t="s">
        <v>2951</v>
      </c>
      <c r="B1391" t="s">
        <v>2952</v>
      </c>
      <c r="C1391">
        <v>65</v>
      </c>
      <c r="D1391">
        <v>1</v>
      </c>
      <c r="E1391" t="str">
        <f>_xlfn.CONCAT(Cours_statut[[#This Row],[Code MEQ]],"-",Cours_statut[[#This Row],[Code d''option]],"-0",Cours_statut[[#This Row],[Version du cours]])</f>
        <v>602-SFQ-FD-65-01</v>
      </c>
      <c r="F1391">
        <v>5</v>
      </c>
      <c r="G1391">
        <v>1</v>
      </c>
      <c r="H1391" s="2">
        <v>43061</v>
      </c>
      <c r="I1391" t="s">
        <v>974</v>
      </c>
      <c r="J1391">
        <v>2</v>
      </c>
      <c r="K1391" t="str">
        <f>VLOOKUP(Cours_statut[[#This Row],[CodeCours]],Tableau1[[Code de Cours Complet]:[Évaluations]],5,0)</f>
        <v>EFel1</v>
      </c>
      <c r="L1391" s="2"/>
      <c r="M1391" t="s">
        <v>344</v>
      </c>
      <c r="N1391" t="s">
        <v>344</v>
      </c>
    </row>
    <row r="1392" spans="1:14" hidden="1" x14ac:dyDescent="0.25">
      <c r="A1392" t="s">
        <v>1428</v>
      </c>
      <c r="B1392" t="s">
        <v>1430</v>
      </c>
      <c r="C1392">
        <v>10</v>
      </c>
      <c r="D1392">
        <v>1</v>
      </c>
      <c r="E1392" t="str">
        <f>_xlfn.CONCAT(Cours_statut[[#This Row],[Code MEQ]],"-",Cours_statut[[#This Row],[Code d''option]],"-0",Cours_statut[[#This Row],[Version du cours]])</f>
        <v>203-NYA-05-10-01</v>
      </c>
      <c r="F1392">
        <v>6</v>
      </c>
      <c r="G1392">
        <v>1</v>
      </c>
      <c r="H1392" s="2">
        <v>37071</v>
      </c>
      <c r="I1392" t="s">
        <v>960</v>
      </c>
      <c r="J1392">
        <v>3</v>
      </c>
      <c r="K1392" t="e">
        <f>VLOOKUP(Cours_statut[[#This Row],[CodeCours]],Tableau1[[Code de Cours Complet]:[Évaluations]],5,0)</f>
        <v>#N/A</v>
      </c>
      <c r="L1392" s="2">
        <v>38754</v>
      </c>
      <c r="M1392" t="s">
        <v>961</v>
      </c>
      <c r="N1392" t="s">
        <v>344</v>
      </c>
    </row>
    <row r="1393" spans="1:14" hidden="1" x14ac:dyDescent="0.25">
      <c r="A1393" t="s">
        <v>2930</v>
      </c>
      <c r="B1393" t="s">
        <v>2935</v>
      </c>
      <c r="C1393">
        <v>80</v>
      </c>
      <c r="D1393">
        <v>1</v>
      </c>
      <c r="E1393" t="str">
        <f>_xlfn.CONCAT(Cours_statut[[#This Row],[Code MEQ]],"-",Cours_statut[[#This Row],[Code d''option]],"-0",Cours_statut[[#This Row],[Version du cours]])</f>
        <v>601-FPH-04-80-01</v>
      </c>
      <c r="F1393">
        <v>0</v>
      </c>
      <c r="G1393">
        <v>1</v>
      </c>
      <c r="H1393" s="2">
        <v>38750</v>
      </c>
      <c r="I1393" t="s">
        <v>960</v>
      </c>
      <c r="J1393">
        <v>3</v>
      </c>
      <c r="K1393" t="e">
        <f>VLOOKUP(Cours_statut[[#This Row],[CodeCours]],Tableau1[[Code de Cours Complet]:[Évaluations]],5,0)</f>
        <v>#N/A</v>
      </c>
      <c r="L1393" s="2">
        <v>38750</v>
      </c>
      <c r="M1393" t="s">
        <v>961</v>
      </c>
      <c r="N1393" t="s">
        <v>344</v>
      </c>
    </row>
    <row r="1394" spans="1:14" hidden="1" x14ac:dyDescent="0.25">
      <c r="A1394" t="s">
        <v>1981</v>
      </c>
      <c r="B1394" t="s">
        <v>1985</v>
      </c>
      <c r="C1394">
        <v>10</v>
      </c>
      <c r="D1394">
        <v>2</v>
      </c>
      <c r="E1394" t="str">
        <f>_xlfn.CONCAT(Cours_statut[[#This Row],[Code MEQ]],"-",Cours_statut[[#This Row],[Code d''option]],"-0",Cours_statut[[#This Row],[Version du cours]])</f>
        <v>381-900-91-10-02</v>
      </c>
      <c r="F1394">
        <v>4</v>
      </c>
      <c r="G1394">
        <v>1</v>
      </c>
      <c r="H1394" s="2">
        <v>37077</v>
      </c>
      <c r="I1394" t="s">
        <v>960</v>
      </c>
      <c r="J1394">
        <v>3</v>
      </c>
      <c r="K1394" t="e">
        <f>VLOOKUP(Cours_statut[[#This Row],[CodeCours]],Tableau1[[Code de Cours Complet]:[Évaluations]],5,0)</f>
        <v>#N/A</v>
      </c>
      <c r="L1394" s="2">
        <v>38698</v>
      </c>
      <c r="M1394" t="s">
        <v>961</v>
      </c>
      <c r="N1394" t="s">
        <v>344</v>
      </c>
    </row>
    <row r="1395" spans="1:14" hidden="1" x14ac:dyDescent="0.25">
      <c r="A1395" t="s">
        <v>1272</v>
      </c>
      <c r="B1395" t="s">
        <v>1274</v>
      </c>
      <c r="C1395">
        <v>10</v>
      </c>
      <c r="D1395">
        <v>1</v>
      </c>
      <c r="E1395" t="str">
        <f>_xlfn.CONCAT(Cours_statut[[#This Row],[Code MEQ]],"-",Cours_statut[[#This Row],[Code d''option]],"-0",Cours_statut[[#This Row],[Version du cours]])</f>
        <v>201-300-94-10-01</v>
      </c>
      <c r="F1395">
        <v>5</v>
      </c>
      <c r="G1395">
        <v>1</v>
      </c>
      <c r="H1395" s="2">
        <v>37071</v>
      </c>
      <c r="I1395" t="s">
        <v>960</v>
      </c>
      <c r="J1395">
        <v>3</v>
      </c>
      <c r="K1395" t="e">
        <f>VLOOKUP(Cours_statut[[#This Row],[CodeCours]],Tableau1[[Code de Cours Complet]:[Évaluations]],5,0)</f>
        <v>#N/A</v>
      </c>
      <c r="L1395" s="2">
        <v>38685</v>
      </c>
      <c r="M1395" t="s">
        <v>961</v>
      </c>
      <c r="N1395" t="s">
        <v>344</v>
      </c>
    </row>
    <row r="1396" spans="1:14" hidden="1" x14ac:dyDescent="0.25">
      <c r="A1396" t="s">
        <v>1054</v>
      </c>
      <c r="B1396" t="s">
        <v>1062</v>
      </c>
      <c r="C1396">
        <v>11</v>
      </c>
      <c r="D1396">
        <v>2</v>
      </c>
      <c r="E1396" t="str">
        <f>_xlfn.CONCAT(Cours_statut[[#This Row],[Code MEQ]],"-",Cours_statut[[#This Row],[Code d''option]],"-0",Cours_statut[[#This Row],[Version du cours]])</f>
        <v>109-105-02-11-02</v>
      </c>
      <c r="F1396">
        <v>3</v>
      </c>
      <c r="G1396">
        <v>1</v>
      </c>
      <c r="H1396" s="2">
        <v>38071</v>
      </c>
      <c r="I1396" t="s">
        <v>960</v>
      </c>
      <c r="J1396">
        <v>3</v>
      </c>
      <c r="K1396" t="e">
        <f>VLOOKUP(Cours_statut[[#This Row],[CodeCours]],Tableau1[[Code de Cours Complet]:[Évaluations]],5,0)</f>
        <v>#N/A</v>
      </c>
      <c r="L1396" s="2">
        <v>38609</v>
      </c>
      <c r="M1396" t="s">
        <v>961</v>
      </c>
      <c r="N1396" t="s">
        <v>344</v>
      </c>
    </row>
    <row r="1397" spans="1:14" hidden="1" x14ac:dyDescent="0.25">
      <c r="A1397" t="s">
        <v>1841</v>
      </c>
      <c r="B1397" t="s">
        <v>1853</v>
      </c>
      <c r="C1397">
        <v>50</v>
      </c>
      <c r="D1397">
        <v>3</v>
      </c>
      <c r="E1397" t="str">
        <f>_xlfn.CONCAT(Cours_statut[[#This Row],[Code MEQ]],"-",Cours_statut[[#This Row],[Code d''option]],"-0",Cours_statut[[#This Row],[Version du cours]])</f>
        <v>350-102-91-50-03</v>
      </c>
      <c r="F1397">
        <v>4</v>
      </c>
      <c r="G1397">
        <v>1</v>
      </c>
      <c r="H1397" s="2">
        <v>37512</v>
      </c>
      <c r="I1397" t="s">
        <v>960</v>
      </c>
      <c r="J1397">
        <v>3</v>
      </c>
      <c r="K1397" t="e">
        <f>VLOOKUP(Cours_statut[[#This Row],[CodeCours]],Tableau1[[Code de Cours Complet]:[Évaluations]],5,0)</f>
        <v>#N/A</v>
      </c>
      <c r="L1397" s="2">
        <v>38609</v>
      </c>
      <c r="M1397" t="s">
        <v>961</v>
      </c>
      <c r="N1397" t="s">
        <v>344</v>
      </c>
    </row>
    <row r="1398" spans="1:14" hidden="1" x14ac:dyDescent="0.25">
      <c r="A1398" t="s">
        <v>984</v>
      </c>
      <c r="B1398" t="s">
        <v>985</v>
      </c>
      <c r="C1398">
        <v>10</v>
      </c>
      <c r="D1398">
        <v>1</v>
      </c>
      <c r="E1398" t="str">
        <f>_xlfn.CONCAT(Cours_statut[[#This Row],[Code MEQ]],"-",Cours_statut[[#This Row],[Code d''option]],"-0",Cours_statut[[#This Row],[Version du cours]])</f>
        <v>101-FNM-06-10-01</v>
      </c>
      <c r="F1398">
        <v>0</v>
      </c>
      <c r="G1398">
        <v>1</v>
      </c>
      <c r="H1398" s="2">
        <v>38470</v>
      </c>
      <c r="I1398" t="s">
        <v>960</v>
      </c>
      <c r="J1398">
        <v>3</v>
      </c>
      <c r="K1398" t="e">
        <f>VLOOKUP(Cours_statut[[#This Row],[CodeCours]],Tableau1[[Code de Cours Complet]:[Évaluations]],5,0)</f>
        <v>#N/A</v>
      </c>
      <c r="L1398" s="2">
        <v>38505</v>
      </c>
      <c r="M1398" t="s">
        <v>961</v>
      </c>
      <c r="N1398" t="s">
        <v>344</v>
      </c>
    </row>
    <row r="1399" spans="1:14" hidden="1" x14ac:dyDescent="0.25">
      <c r="A1399" t="s">
        <v>1736</v>
      </c>
      <c r="B1399" t="s">
        <v>1737</v>
      </c>
      <c r="C1399">
        <v>10</v>
      </c>
      <c r="D1399">
        <v>1</v>
      </c>
      <c r="E1399" t="str">
        <f>_xlfn.CONCAT(Cours_statut[[#This Row],[Code MEQ]],"-",Cours_statut[[#This Row],[Code d''option]],"-0",Cours_statut[[#This Row],[Version du cours]])</f>
        <v>340-EEA-03-10-01</v>
      </c>
      <c r="F1399">
        <v>0</v>
      </c>
      <c r="G1399">
        <v>1</v>
      </c>
      <c r="H1399" s="2">
        <v>38314</v>
      </c>
      <c r="I1399" t="s">
        <v>960</v>
      </c>
      <c r="J1399">
        <v>3</v>
      </c>
      <c r="K1399" t="e">
        <f>VLOOKUP(Cours_statut[[#This Row],[CodeCours]],Tableau1[[Code de Cours Complet]:[Évaluations]],5,0)</f>
        <v>#N/A</v>
      </c>
      <c r="L1399" s="2">
        <v>38505</v>
      </c>
      <c r="M1399" t="s">
        <v>961</v>
      </c>
      <c r="N1399" t="s">
        <v>344</v>
      </c>
    </row>
    <row r="1400" spans="1:14" hidden="1" x14ac:dyDescent="0.25">
      <c r="A1400" t="s">
        <v>1971</v>
      </c>
      <c r="B1400" t="s">
        <v>1972</v>
      </c>
      <c r="C1400">
        <v>10</v>
      </c>
      <c r="D1400">
        <v>1</v>
      </c>
      <c r="E1400" t="str">
        <f>_xlfn.CONCAT(Cours_statut[[#This Row],[Code MEQ]],"-",Cours_statut[[#This Row],[Code d''option]],"-0",Cours_statut[[#This Row],[Version du cours]])</f>
        <v>360-FNB-03-10-01</v>
      </c>
      <c r="F1400">
        <v>0</v>
      </c>
      <c r="G1400">
        <v>1</v>
      </c>
      <c r="H1400" s="2">
        <v>38470</v>
      </c>
      <c r="I1400" t="s">
        <v>960</v>
      </c>
      <c r="J1400">
        <v>3</v>
      </c>
      <c r="K1400" t="e">
        <f>VLOOKUP(Cours_statut[[#This Row],[CodeCours]],Tableau1[[Code de Cours Complet]:[Évaluations]],5,0)</f>
        <v>#N/A</v>
      </c>
      <c r="L1400" s="2">
        <v>38505</v>
      </c>
      <c r="M1400" t="s">
        <v>961</v>
      </c>
      <c r="N1400" t="s">
        <v>344</v>
      </c>
    </row>
    <row r="1401" spans="1:14" hidden="1" x14ac:dyDescent="0.25">
      <c r="A1401" t="s">
        <v>2892</v>
      </c>
      <c r="B1401" t="s">
        <v>2893</v>
      </c>
      <c r="C1401">
        <v>10</v>
      </c>
      <c r="D1401">
        <v>1</v>
      </c>
      <c r="E1401" t="str">
        <f>_xlfn.CONCAT(Cours_statut[[#This Row],[Code MEQ]],"-",Cours_statut[[#This Row],[Code d''option]],"-0",Cours_statut[[#This Row],[Version du cours]])</f>
        <v>601-EJL-04-10-01</v>
      </c>
      <c r="F1401">
        <v>0</v>
      </c>
      <c r="G1401">
        <v>1</v>
      </c>
      <c r="H1401" s="2">
        <v>38315</v>
      </c>
      <c r="I1401" t="s">
        <v>960</v>
      </c>
      <c r="J1401">
        <v>3</v>
      </c>
      <c r="K1401" t="e">
        <f>VLOOKUP(Cours_statut[[#This Row],[CodeCours]],Tableau1[[Code de Cours Complet]:[Évaluations]],5,0)</f>
        <v>#N/A</v>
      </c>
      <c r="L1401" s="2">
        <v>38505</v>
      </c>
      <c r="M1401" t="s">
        <v>961</v>
      </c>
      <c r="N1401" t="s">
        <v>344</v>
      </c>
    </row>
    <row r="1402" spans="1:14" hidden="1" x14ac:dyDescent="0.25">
      <c r="A1402" t="s">
        <v>2894</v>
      </c>
      <c r="B1402" t="s">
        <v>2895</v>
      </c>
      <c r="C1402">
        <v>10</v>
      </c>
      <c r="D1402">
        <v>1</v>
      </c>
      <c r="E1402" t="str">
        <f>_xlfn.CONCAT(Cours_statut[[#This Row],[Code MEQ]],"-",Cours_statut[[#This Row],[Code d''option]],"-0",Cours_statut[[#This Row],[Version du cours]])</f>
        <v>601-FNA-04-10-01</v>
      </c>
      <c r="F1402">
        <v>0</v>
      </c>
      <c r="G1402">
        <v>1</v>
      </c>
      <c r="H1402" s="2">
        <v>38279</v>
      </c>
      <c r="I1402" t="s">
        <v>960</v>
      </c>
      <c r="J1402">
        <v>3</v>
      </c>
      <c r="K1402" t="e">
        <f>VLOOKUP(Cours_statut[[#This Row],[CodeCours]],Tableau1[[Code de Cours Complet]:[Évaluations]],5,0)</f>
        <v>#N/A</v>
      </c>
      <c r="L1402" s="2">
        <v>38505</v>
      </c>
      <c r="M1402" t="s">
        <v>961</v>
      </c>
      <c r="N1402" t="s">
        <v>344</v>
      </c>
    </row>
    <row r="1403" spans="1:14" hidden="1" x14ac:dyDescent="0.25">
      <c r="A1403" t="s">
        <v>2896</v>
      </c>
      <c r="B1403" t="s">
        <v>2897</v>
      </c>
      <c r="C1403">
        <v>10</v>
      </c>
      <c r="D1403">
        <v>1</v>
      </c>
      <c r="E1403" t="str">
        <f>_xlfn.CONCAT(Cours_statut[[#This Row],[Code MEQ]],"-",Cours_statut[[#This Row],[Code d''option]],"-0",Cours_statut[[#This Row],[Version du cours]])</f>
        <v>601-FNF-03-10-01</v>
      </c>
      <c r="F1403">
        <v>0</v>
      </c>
      <c r="G1403">
        <v>1</v>
      </c>
      <c r="H1403" s="2">
        <v>38470</v>
      </c>
      <c r="I1403" t="s">
        <v>960</v>
      </c>
      <c r="J1403">
        <v>3</v>
      </c>
      <c r="K1403" t="e">
        <f>VLOOKUP(Cours_statut[[#This Row],[CodeCours]],Tableau1[[Code de Cours Complet]:[Évaluations]],5,0)</f>
        <v>#N/A</v>
      </c>
      <c r="L1403" s="2">
        <v>38505</v>
      </c>
      <c r="M1403" t="s">
        <v>961</v>
      </c>
      <c r="N1403" t="s">
        <v>344</v>
      </c>
    </row>
    <row r="1404" spans="1:14" hidden="1" x14ac:dyDescent="0.25">
      <c r="A1404" t="s">
        <v>3220</v>
      </c>
      <c r="B1404" t="s">
        <v>3221</v>
      </c>
      <c r="C1404">
        <v>50</v>
      </c>
      <c r="D1404">
        <v>1</v>
      </c>
      <c r="E1404" t="str">
        <f>_xlfn.CONCAT(Cours_statut[[#This Row],[Code MEQ]],"-",Cours_statut[[#This Row],[Code d''option]],"-0",Cours_statut[[#This Row],[Version du cours]])</f>
        <v>841-BOU-FD-50-01</v>
      </c>
      <c r="F1404">
        <v>0</v>
      </c>
      <c r="G1404">
        <v>1</v>
      </c>
      <c r="H1404" s="2">
        <v>38486</v>
      </c>
      <c r="I1404" t="s">
        <v>960</v>
      </c>
      <c r="J1404">
        <v>3</v>
      </c>
      <c r="K1404" t="e">
        <f>VLOOKUP(Cours_statut[[#This Row],[CodeCours]],Tableau1[[Code de Cours Complet]:[Évaluations]],5,0)</f>
        <v>#N/A</v>
      </c>
      <c r="L1404" s="2">
        <v>38486</v>
      </c>
      <c r="M1404" t="s">
        <v>961</v>
      </c>
      <c r="N1404" t="s">
        <v>344</v>
      </c>
    </row>
    <row r="1405" spans="1:14" hidden="1" x14ac:dyDescent="0.25">
      <c r="A1405" t="s">
        <v>1942</v>
      </c>
      <c r="B1405" t="s">
        <v>1947</v>
      </c>
      <c r="C1405">
        <v>11</v>
      </c>
      <c r="D1405">
        <v>1</v>
      </c>
      <c r="E1405" t="str">
        <f>_xlfn.CONCAT(Cours_statut[[#This Row],[Code MEQ]],"-",Cours_statut[[#This Row],[Code d''option]],"-0",Cours_statut[[#This Row],[Version du cours]])</f>
        <v>360-300-RE-11-01</v>
      </c>
      <c r="F1405">
        <v>0</v>
      </c>
      <c r="G1405">
        <v>1</v>
      </c>
      <c r="H1405" s="2">
        <v>38482</v>
      </c>
      <c r="I1405" t="s">
        <v>960</v>
      </c>
      <c r="J1405">
        <v>3</v>
      </c>
      <c r="K1405" t="e">
        <f>VLOOKUP(Cours_statut[[#This Row],[CodeCours]],Tableau1[[Code de Cours Complet]:[Évaluations]],5,0)</f>
        <v>#N/A</v>
      </c>
      <c r="L1405" s="2">
        <v>38482</v>
      </c>
      <c r="M1405" t="s">
        <v>961</v>
      </c>
      <c r="N1405" t="s">
        <v>344</v>
      </c>
    </row>
    <row r="1406" spans="1:14" hidden="1" x14ac:dyDescent="0.25">
      <c r="A1406" t="s">
        <v>3029</v>
      </c>
      <c r="B1406" t="s">
        <v>3030</v>
      </c>
      <c r="C1406">
        <v>10</v>
      </c>
      <c r="D1406">
        <v>1</v>
      </c>
      <c r="E1406" t="str">
        <f>_xlfn.CONCAT(Cours_statut[[#This Row],[Code MEQ]],"-",Cours_statut[[#This Row],[Code d''option]],"-0",Cours_statut[[#This Row],[Version du cours]])</f>
        <v>604-104-82-10-01</v>
      </c>
      <c r="F1406">
        <v>0</v>
      </c>
      <c r="G1406">
        <v>1</v>
      </c>
      <c r="H1406" s="2">
        <v>38379</v>
      </c>
      <c r="I1406" t="s">
        <v>960</v>
      </c>
      <c r="J1406">
        <v>3</v>
      </c>
      <c r="K1406" t="e">
        <f>VLOOKUP(Cours_statut[[#This Row],[CodeCours]],Tableau1[[Code de Cours Complet]:[Évaluations]],5,0)</f>
        <v>#N/A</v>
      </c>
      <c r="L1406" s="2">
        <v>38453</v>
      </c>
      <c r="M1406" t="s">
        <v>961</v>
      </c>
      <c r="N1406" t="s">
        <v>344</v>
      </c>
    </row>
    <row r="1407" spans="1:14" hidden="1" x14ac:dyDescent="0.25">
      <c r="A1407" t="s">
        <v>1505</v>
      </c>
      <c r="B1407" t="s">
        <v>1510</v>
      </c>
      <c r="C1407">
        <v>10</v>
      </c>
      <c r="D1407">
        <v>3</v>
      </c>
      <c r="E1407" t="str">
        <f>_xlfn.CONCAT(Cours_statut[[#This Row],[Code MEQ]],"-",Cours_statut[[#This Row],[Code d''option]],"-0",Cours_statut[[#This Row],[Version du cours]])</f>
        <v>320-103-91-10-03</v>
      </c>
      <c r="F1407">
        <v>5</v>
      </c>
      <c r="G1407">
        <v>1</v>
      </c>
      <c r="H1407" s="2">
        <v>37894</v>
      </c>
      <c r="I1407" t="s">
        <v>960</v>
      </c>
      <c r="J1407">
        <v>3</v>
      </c>
      <c r="K1407" t="e">
        <f>VLOOKUP(Cours_statut[[#This Row],[CodeCours]],Tableau1[[Code de Cours Complet]:[Évaluations]],5,0)</f>
        <v>#N/A</v>
      </c>
      <c r="L1407" s="2">
        <v>38418</v>
      </c>
      <c r="M1407" t="s">
        <v>961</v>
      </c>
      <c r="N1407" t="s">
        <v>344</v>
      </c>
    </row>
    <row r="1408" spans="1:14" hidden="1" x14ac:dyDescent="0.25">
      <c r="A1408" t="s">
        <v>976</v>
      </c>
      <c r="B1408" t="s">
        <v>978</v>
      </c>
      <c r="C1408">
        <v>10</v>
      </c>
      <c r="D1408">
        <v>1</v>
      </c>
      <c r="E1408" t="str">
        <f>_xlfn.CONCAT(Cours_statut[[#This Row],[Code MEQ]],"-",Cours_statut[[#This Row],[Code d''option]],"-0",Cours_statut[[#This Row],[Version du cours]])</f>
        <v>101-921-96-10-01</v>
      </c>
      <c r="F1408">
        <v>4</v>
      </c>
      <c r="G1408">
        <v>1</v>
      </c>
      <c r="H1408" s="2">
        <v>37070</v>
      </c>
      <c r="I1408" t="s">
        <v>960</v>
      </c>
      <c r="J1408">
        <v>3</v>
      </c>
      <c r="K1408" t="e">
        <f>VLOOKUP(Cours_statut[[#This Row],[CodeCours]],Tableau1[[Code de Cours Complet]:[Évaluations]],5,0)</f>
        <v>#N/A</v>
      </c>
      <c r="L1408" s="2">
        <v>38415</v>
      </c>
      <c r="M1408" t="s">
        <v>961</v>
      </c>
      <c r="N1408" t="s">
        <v>344</v>
      </c>
    </row>
    <row r="1409" spans="1:14" hidden="1" x14ac:dyDescent="0.25">
      <c r="A1409" t="s">
        <v>1437</v>
      </c>
      <c r="B1409" t="s">
        <v>1438</v>
      </c>
      <c r="C1409">
        <v>10</v>
      </c>
      <c r="D1409">
        <v>1</v>
      </c>
      <c r="E1409" t="str">
        <f>_xlfn.CONCAT(Cours_statut[[#This Row],[Code MEQ]],"-",Cours_statut[[#This Row],[Code d''option]],"-0",Cours_statut[[#This Row],[Version du cours]])</f>
        <v>203-NYC-05-10-01</v>
      </c>
      <c r="F1409">
        <v>0</v>
      </c>
      <c r="G1409">
        <v>1</v>
      </c>
      <c r="H1409" s="2">
        <v>38279</v>
      </c>
      <c r="I1409" t="s">
        <v>960</v>
      </c>
      <c r="J1409">
        <v>3</v>
      </c>
      <c r="K1409" t="e">
        <f>VLOOKUP(Cours_statut[[#This Row],[CodeCours]],Tableau1[[Code de Cours Complet]:[Évaluations]],5,0)</f>
        <v>#N/A</v>
      </c>
      <c r="L1409" s="2">
        <v>38400</v>
      </c>
      <c r="M1409" t="s">
        <v>961</v>
      </c>
      <c r="N1409" t="s">
        <v>344</v>
      </c>
    </row>
    <row r="1410" spans="1:14" hidden="1" x14ac:dyDescent="0.25">
      <c r="A1410" t="s">
        <v>3076</v>
      </c>
      <c r="B1410" t="s">
        <v>3086</v>
      </c>
      <c r="C1410">
        <v>20</v>
      </c>
      <c r="D1410">
        <v>2</v>
      </c>
      <c r="E1410" t="str">
        <f>_xlfn.CONCAT(Cours_statut[[#This Row],[Code MEQ]],"-",Cours_statut[[#This Row],[Code d''option]],"-0",Cours_statut[[#This Row],[Version du cours]])</f>
        <v>607-101-92-20-02</v>
      </c>
      <c r="F1410">
        <v>5</v>
      </c>
      <c r="G1410">
        <v>1</v>
      </c>
      <c r="H1410" s="2">
        <v>37077</v>
      </c>
      <c r="I1410" t="s">
        <v>960</v>
      </c>
      <c r="J1410">
        <v>3</v>
      </c>
      <c r="K1410" t="e">
        <f>VLOOKUP(Cours_statut[[#This Row],[CodeCours]],Tableau1[[Code de Cours Complet]:[Évaluations]],5,0)</f>
        <v>#N/A</v>
      </c>
      <c r="L1410" s="2">
        <v>38400</v>
      </c>
      <c r="M1410" t="s">
        <v>961</v>
      </c>
      <c r="N1410" t="s">
        <v>344</v>
      </c>
    </row>
    <row r="1411" spans="1:14" hidden="1" x14ac:dyDescent="0.25">
      <c r="A1411" t="s">
        <v>3222</v>
      </c>
      <c r="B1411" t="s">
        <v>3223</v>
      </c>
      <c r="C1411">
        <v>10</v>
      </c>
      <c r="D1411">
        <v>1</v>
      </c>
      <c r="E1411" t="str">
        <f>_xlfn.CONCAT(Cours_statut[[#This Row],[Code MEQ]],"-",Cours_statut[[#This Row],[Code d''option]],"-0",Cours_statut[[#This Row],[Version du cours]])</f>
        <v>841-CAD-01-10-01</v>
      </c>
      <c r="F1411">
        <v>2</v>
      </c>
      <c r="G1411">
        <v>1</v>
      </c>
      <c r="H1411" s="2">
        <v>37846</v>
      </c>
      <c r="I1411" t="s">
        <v>960</v>
      </c>
      <c r="J1411">
        <v>3</v>
      </c>
      <c r="K1411" t="e">
        <f>VLOOKUP(Cours_statut[[#This Row],[CodeCours]],Tableau1[[Code de Cours Complet]:[Évaluations]],5,0)</f>
        <v>#N/A</v>
      </c>
      <c r="L1411" s="2">
        <v>38400</v>
      </c>
      <c r="M1411" t="s">
        <v>961</v>
      </c>
      <c r="N1411" t="s">
        <v>344</v>
      </c>
    </row>
    <row r="1412" spans="1:14" hidden="1" x14ac:dyDescent="0.25">
      <c r="A1412" t="s">
        <v>3222</v>
      </c>
      <c r="B1412" t="s">
        <v>3225</v>
      </c>
      <c r="C1412">
        <v>80</v>
      </c>
      <c r="D1412">
        <v>1</v>
      </c>
      <c r="E1412" t="str">
        <f>_xlfn.CONCAT(Cours_statut[[#This Row],[Code MEQ]],"-",Cours_statut[[#This Row],[Code d''option]],"-0",Cours_statut[[#This Row],[Version du cours]])</f>
        <v>841-CAD-01-80-01</v>
      </c>
      <c r="F1412">
        <v>2</v>
      </c>
      <c r="G1412">
        <v>1</v>
      </c>
      <c r="H1412" s="2">
        <v>38064</v>
      </c>
      <c r="I1412" t="s">
        <v>960</v>
      </c>
      <c r="J1412">
        <v>3</v>
      </c>
      <c r="K1412" t="e">
        <f>VLOOKUP(Cours_statut[[#This Row],[CodeCours]],Tableau1[[Code de Cours Complet]:[Évaluations]],5,0)</f>
        <v>#N/A</v>
      </c>
      <c r="L1412" s="2">
        <v>38400</v>
      </c>
      <c r="M1412" t="s">
        <v>961</v>
      </c>
      <c r="N1412" t="s">
        <v>344</v>
      </c>
    </row>
    <row r="1413" spans="1:14" hidden="1" x14ac:dyDescent="0.25">
      <c r="A1413" t="s">
        <v>3794</v>
      </c>
      <c r="B1413" t="s">
        <v>3795</v>
      </c>
      <c r="C1413">
        <v>0</v>
      </c>
      <c r="D1413">
        <v>0</v>
      </c>
      <c r="E1413" t="str">
        <f>_xlfn.CONCAT(Cours_statut[[#This Row],[Code MEQ]],"-",Cours_statut[[#This Row],[Code d''option]],"-0",Cours_statut[[#This Row],[Version du cours]])</f>
        <v>999-999-99-0-00</v>
      </c>
      <c r="F1413">
        <v>0</v>
      </c>
      <c r="G1413">
        <v>1</v>
      </c>
      <c r="H1413" s="2">
        <v>36600</v>
      </c>
      <c r="I1413" t="s">
        <v>960</v>
      </c>
      <c r="J1413">
        <v>3</v>
      </c>
      <c r="K1413" t="e">
        <f>VLOOKUP(Cours_statut[[#This Row],[CodeCours]],Tableau1[[Code de Cours Complet]:[Évaluations]],5,0)</f>
        <v>#N/A</v>
      </c>
      <c r="L1413" s="2">
        <v>38391</v>
      </c>
      <c r="M1413" t="s">
        <v>961</v>
      </c>
      <c r="N1413" t="s">
        <v>344</v>
      </c>
    </row>
    <row r="1414" spans="1:14" hidden="1" x14ac:dyDescent="0.25">
      <c r="A1414" t="s">
        <v>2831</v>
      </c>
      <c r="B1414" t="s">
        <v>2842</v>
      </c>
      <c r="C1414">
        <v>50</v>
      </c>
      <c r="D1414">
        <v>2</v>
      </c>
      <c r="E1414" t="str">
        <f>_xlfn.CONCAT(Cours_statut[[#This Row],[Code MEQ]],"-",Cours_statut[[#This Row],[Code d''option]],"-0",Cours_statut[[#This Row],[Version du cours]])</f>
        <v>601-103-04-50-02</v>
      </c>
      <c r="F1414">
        <v>4</v>
      </c>
      <c r="G1414">
        <v>1</v>
      </c>
      <c r="H1414" s="2">
        <v>37078</v>
      </c>
      <c r="I1414" t="s">
        <v>960</v>
      </c>
      <c r="J1414">
        <v>3</v>
      </c>
      <c r="K1414" t="e">
        <f>VLOOKUP(Cours_statut[[#This Row],[CodeCours]],Tableau1[[Code de Cours Complet]:[Évaluations]],5,0)</f>
        <v>#N/A</v>
      </c>
      <c r="L1414" s="2">
        <v>38376</v>
      </c>
      <c r="M1414" t="s">
        <v>961</v>
      </c>
      <c r="N1414" t="s">
        <v>344</v>
      </c>
    </row>
    <row r="1415" spans="1:14" hidden="1" x14ac:dyDescent="0.25">
      <c r="A1415" t="s">
        <v>1901</v>
      </c>
      <c r="B1415" t="s">
        <v>1905</v>
      </c>
      <c r="C1415">
        <v>10</v>
      </c>
      <c r="D1415">
        <v>2</v>
      </c>
      <c r="E1415" t="str">
        <f>_xlfn.CONCAT(Cours_statut[[#This Row],[Code MEQ]],"-",Cours_statut[[#This Row],[Code d''option]],"-0",Cours_statut[[#This Row],[Version du cours]])</f>
        <v>350-914-91-10-02</v>
      </c>
      <c r="F1415">
        <v>4</v>
      </c>
      <c r="G1415">
        <v>1</v>
      </c>
      <c r="H1415" s="2">
        <v>37077</v>
      </c>
      <c r="I1415" t="s">
        <v>960</v>
      </c>
      <c r="J1415">
        <v>3</v>
      </c>
      <c r="K1415" t="e">
        <f>VLOOKUP(Cours_statut[[#This Row],[CodeCours]],Tableau1[[Code de Cours Complet]:[Évaluations]],5,0)</f>
        <v>#N/A</v>
      </c>
      <c r="L1415" s="2">
        <v>38363</v>
      </c>
      <c r="M1415" t="s">
        <v>961</v>
      </c>
      <c r="N1415" t="s">
        <v>344</v>
      </c>
    </row>
    <row r="1416" spans="1:14" hidden="1" x14ac:dyDescent="0.25">
      <c r="A1416" t="s">
        <v>1020</v>
      </c>
      <c r="B1416" t="s">
        <v>1023</v>
      </c>
      <c r="C1416">
        <v>10</v>
      </c>
      <c r="D1416">
        <v>2</v>
      </c>
      <c r="E1416" t="str">
        <f>_xlfn.CONCAT(Cours_statut[[#This Row],[Code MEQ]],"-",Cours_statut[[#This Row],[Code d''option]],"-0",Cours_statut[[#This Row],[Version du cours]])</f>
        <v>109-103-02-10-02</v>
      </c>
      <c r="F1416">
        <v>3</v>
      </c>
      <c r="G1416">
        <v>1</v>
      </c>
      <c r="H1416" s="2">
        <v>38121</v>
      </c>
      <c r="I1416" t="s">
        <v>960</v>
      </c>
      <c r="J1416">
        <v>3</v>
      </c>
      <c r="K1416" t="e">
        <f>VLOOKUP(Cours_statut[[#This Row],[CodeCours]],Tableau1[[Code de Cours Complet]:[Évaluations]],5,0)</f>
        <v>#N/A</v>
      </c>
      <c r="L1416" s="2">
        <v>38330</v>
      </c>
      <c r="M1416" t="s">
        <v>961</v>
      </c>
      <c r="N1416" t="s">
        <v>344</v>
      </c>
    </row>
    <row r="1417" spans="1:14" hidden="1" x14ac:dyDescent="0.25">
      <c r="A1417" t="s">
        <v>1054</v>
      </c>
      <c r="B1417" t="s">
        <v>1058</v>
      </c>
      <c r="C1417">
        <v>10</v>
      </c>
      <c r="D1417">
        <v>2</v>
      </c>
      <c r="E1417" t="str">
        <f>_xlfn.CONCAT(Cours_statut[[#This Row],[Code MEQ]],"-",Cours_statut[[#This Row],[Code d''option]],"-0",Cours_statut[[#This Row],[Version du cours]])</f>
        <v>109-105-02-10-02</v>
      </c>
      <c r="F1417">
        <v>3</v>
      </c>
      <c r="G1417">
        <v>1</v>
      </c>
      <c r="H1417" s="2">
        <v>38071</v>
      </c>
      <c r="I1417" t="s">
        <v>960</v>
      </c>
      <c r="J1417">
        <v>3</v>
      </c>
      <c r="K1417" t="e">
        <f>VLOOKUP(Cours_statut[[#This Row],[CodeCours]],Tableau1[[Code de Cours Complet]:[Évaluations]],5,0)</f>
        <v>#N/A</v>
      </c>
      <c r="L1417" s="2">
        <v>38330</v>
      </c>
      <c r="M1417" t="s">
        <v>961</v>
      </c>
      <c r="N1417" t="s">
        <v>344</v>
      </c>
    </row>
    <row r="1418" spans="1:14" hidden="1" x14ac:dyDescent="0.25">
      <c r="A1418" t="s">
        <v>1020</v>
      </c>
      <c r="B1418" t="s">
        <v>1026</v>
      </c>
      <c r="C1418">
        <v>80</v>
      </c>
      <c r="D1418">
        <v>1</v>
      </c>
      <c r="E1418" t="str">
        <f>_xlfn.CONCAT(Cours_statut[[#This Row],[Code MEQ]],"-",Cours_statut[[#This Row],[Code d''option]],"-0",Cours_statut[[#This Row],[Version du cours]])</f>
        <v>109-103-02-80-01</v>
      </c>
      <c r="F1418">
        <v>3</v>
      </c>
      <c r="G1418">
        <v>1</v>
      </c>
      <c r="H1418" s="2">
        <v>37658</v>
      </c>
      <c r="I1418" t="s">
        <v>960</v>
      </c>
      <c r="J1418">
        <v>3</v>
      </c>
      <c r="K1418" t="e">
        <f>VLOOKUP(Cours_statut[[#This Row],[CodeCours]],Tableau1[[Code de Cours Complet]:[Évaluations]],5,0)</f>
        <v>#N/A</v>
      </c>
      <c r="L1418" s="2">
        <v>38329</v>
      </c>
      <c r="M1418" t="s">
        <v>961</v>
      </c>
      <c r="N1418" t="s">
        <v>344</v>
      </c>
    </row>
    <row r="1419" spans="1:14" hidden="1" x14ac:dyDescent="0.25">
      <c r="A1419" t="s">
        <v>1020</v>
      </c>
      <c r="B1419" t="s">
        <v>1027</v>
      </c>
      <c r="C1419">
        <v>80</v>
      </c>
      <c r="D1419">
        <v>2</v>
      </c>
      <c r="E1419" t="str">
        <f>_xlfn.CONCAT(Cours_statut[[#This Row],[Code MEQ]],"-",Cours_statut[[#This Row],[Code d''option]],"-0",Cours_statut[[#This Row],[Version du cours]])</f>
        <v>109-103-02-80-02</v>
      </c>
      <c r="F1419">
        <v>3</v>
      </c>
      <c r="G1419">
        <v>1</v>
      </c>
      <c r="H1419" s="2">
        <v>38329</v>
      </c>
      <c r="I1419" t="s">
        <v>960</v>
      </c>
      <c r="J1419">
        <v>3</v>
      </c>
      <c r="K1419" t="e">
        <f>VLOOKUP(Cours_statut[[#This Row],[CodeCours]],Tableau1[[Code de Cours Complet]:[Évaluations]],5,0)</f>
        <v>#N/A</v>
      </c>
      <c r="L1419" s="2">
        <v>38329</v>
      </c>
      <c r="M1419" t="s">
        <v>961</v>
      </c>
      <c r="N1419" t="s">
        <v>344</v>
      </c>
    </row>
    <row r="1420" spans="1:14" hidden="1" x14ac:dyDescent="0.25">
      <c r="A1420" t="s">
        <v>2080</v>
      </c>
      <c r="B1420" t="s">
        <v>2083</v>
      </c>
      <c r="C1420">
        <v>10</v>
      </c>
      <c r="D1420">
        <v>2</v>
      </c>
      <c r="E1420" t="str">
        <f>_xlfn.CONCAT(Cours_statut[[#This Row],[Code MEQ]],"-",Cours_statut[[#This Row],[Code d''option]],"-0",Cours_statut[[#This Row],[Version du cours]])</f>
        <v>387-937-91-10-02</v>
      </c>
      <c r="F1420">
        <v>4</v>
      </c>
      <c r="G1420">
        <v>1</v>
      </c>
      <c r="H1420" s="2">
        <v>37578</v>
      </c>
      <c r="I1420" t="s">
        <v>960</v>
      </c>
      <c r="J1420">
        <v>3</v>
      </c>
      <c r="K1420" t="e">
        <f>VLOOKUP(Cours_statut[[#This Row],[CodeCours]],Tableau1[[Code de Cours Complet]:[Évaluations]],5,0)</f>
        <v>#N/A</v>
      </c>
      <c r="L1420" s="2">
        <v>38327</v>
      </c>
      <c r="M1420" t="s">
        <v>961</v>
      </c>
      <c r="N1420" t="s">
        <v>344</v>
      </c>
    </row>
    <row r="1421" spans="1:14" hidden="1" x14ac:dyDescent="0.25">
      <c r="A1421" t="s">
        <v>2641</v>
      </c>
      <c r="B1421" t="s">
        <v>2642</v>
      </c>
      <c r="C1421">
        <v>10</v>
      </c>
      <c r="D1421">
        <v>1</v>
      </c>
      <c r="E1421" t="str">
        <f>_xlfn.CONCAT(Cours_statut[[#This Row],[Code MEQ]],"-",Cours_statut[[#This Row],[Code d''option]],"-0",Cours_statut[[#This Row],[Version du cours]])</f>
        <v>410-FPF-FD-10-01</v>
      </c>
      <c r="F1421">
        <v>3</v>
      </c>
      <c r="G1421">
        <v>1</v>
      </c>
      <c r="H1421" s="2">
        <v>37107</v>
      </c>
      <c r="I1421" t="s">
        <v>960</v>
      </c>
      <c r="J1421">
        <v>3</v>
      </c>
      <c r="K1421" t="e">
        <f>VLOOKUP(Cours_statut[[#This Row],[CodeCours]],Tableau1[[Code de Cours Complet]:[Évaluations]],5,0)</f>
        <v>#N/A</v>
      </c>
      <c r="L1421" s="2">
        <v>38317</v>
      </c>
      <c r="M1421" t="s">
        <v>961</v>
      </c>
      <c r="N1421" t="s">
        <v>344</v>
      </c>
    </row>
    <row r="1422" spans="1:14" hidden="1" x14ac:dyDescent="0.25">
      <c r="A1422" t="s">
        <v>2641</v>
      </c>
      <c r="B1422" t="s">
        <v>2644</v>
      </c>
      <c r="C1422">
        <v>11</v>
      </c>
      <c r="D1422">
        <v>1</v>
      </c>
      <c r="E1422" t="str">
        <f>_xlfn.CONCAT(Cours_statut[[#This Row],[Code MEQ]],"-",Cours_statut[[#This Row],[Code d''option]],"-0",Cours_statut[[#This Row],[Version du cours]])</f>
        <v>410-FPF-FD-11-01</v>
      </c>
      <c r="F1422">
        <v>3</v>
      </c>
      <c r="G1422">
        <v>1</v>
      </c>
      <c r="H1422" s="2">
        <v>37107</v>
      </c>
      <c r="I1422" t="s">
        <v>960</v>
      </c>
      <c r="J1422">
        <v>3</v>
      </c>
      <c r="K1422" t="e">
        <f>VLOOKUP(Cours_statut[[#This Row],[CodeCours]],Tableau1[[Code de Cours Complet]:[Évaluations]],5,0)</f>
        <v>#N/A</v>
      </c>
      <c r="L1422" s="2">
        <v>38317</v>
      </c>
      <c r="M1422" t="s">
        <v>961</v>
      </c>
      <c r="N1422" t="s">
        <v>344</v>
      </c>
    </row>
    <row r="1423" spans="1:14" x14ac:dyDescent="0.25">
      <c r="A1423" t="s">
        <v>2433</v>
      </c>
      <c r="B1423" t="s">
        <v>2436</v>
      </c>
      <c r="C1423">
        <v>60</v>
      </c>
      <c r="D1423">
        <v>1</v>
      </c>
      <c r="E1423" t="str">
        <f>_xlfn.CONCAT(Cours_statut[[#This Row],[Code MEQ]],"-",Cours_statut[[#This Row],[Code d''option]],"-0",Cours_statut[[#This Row],[Version du cours]])</f>
        <v>410-524-FD-60-01</v>
      </c>
      <c r="F1423">
        <v>4</v>
      </c>
      <c r="G1423">
        <v>1</v>
      </c>
      <c r="H1423" s="2">
        <v>42985</v>
      </c>
      <c r="I1423" t="s">
        <v>974</v>
      </c>
      <c r="J1423">
        <v>2</v>
      </c>
      <c r="K1423" t="str">
        <f>VLOOKUP(Cours_statut[[#This Row],[CodeCours]],Tableau1[[Code de Cours Complet]:[Évaluations]],5,0)</f>
        <v>EFel1 (B)</v>
      </c>
      <c r="L1423" s="2"/>
      <c r="M1423" t="s">
        <v>344</v>
      </c>
      <c r="N1423" t="s">
        <v>344</v>
      </c>
    </row>
    <row r="1424" spans="1:14" hidden="1" x14ac:dyDescent="0.25">
      <c r="A1424" t="s">
        <v>1293</v>
      </c>
      <c r="B1424" t="s">
        <v>1302</v>
      </c>
      <c r="C1424">
        <v>11</v>
      </c>
      <c r="D1424">
        <v>1</v>
      </c>
      <c r="E1424" t="str">
        <f>_xlfn.CONCAT(Cours_statut[[#This Row],[Code MEQ]],"-",Cours_statut[[#This Row],[Code d''option]],"-0",Cours_statut[[#This Row],[Version du cours]])</f>
        <v>201-337-77-11-01</v>
      </c>
      <c r="F1424">
        <v>0</v>
      </c>
      <c r="G1424">
        <v>1</v>
      </c>
      <c r="H1424" s="2">
        <v>38308</v>
      </c>
      <c r="I1424" t="s">
        <v>960</v>
      </c>
      <c r="J1424">
        <v>3</v>
      </c>
      <c r="K1424" t="e">
        <f>VLOOKUP(Cours_statut[[#This Row],[CodeCours]],Tableau1[[Code de Cours Complet]:[Évaluations]],5,0)</f>
        <v>#N/A</v>
      </c>
      <c r="L1424" s="2">
        <v>38308</v>
      </c>
      <c r="M1424" t="s">
        <v>961</v>
      </c>
      <c r="N1424" t="s">
        <v>344</v>
      </c>
    </row>
    <row r="1425" spans="1:14" hidden="1" x14ac:dyDescent="0.25">
      <c r="A1425" t="s">
        <v>1293</v>
      </c>
      <c r="B1425" t="s">
        <v>1303</v>
      </c>
      <c r="C1425">
        <v>11</v>
      </c>
      <c r="D1425">
        <v>2</v>
      </c>
      <c r="E1425" t="str">
        <f>_xlfn.CONCAT(Cours_statut[[#This Row],[Code MEQ]],"-",Cours_statut[[#This Row],[Code d''option]],"-0",Cours_statut[[#This Row],[Version du cours]])</f>
        <v>201-337-77-11-02</v>
      </c>
      <c r="F1425">
        <v>0</v>
      </c>
      <c r="G1425">
        <v>1</v>
      </c>
      <c r="H1425" s="2">
        <v>38308</v>
      </c>
      <c r="I1425" t="s">
        <v>960</v>
      </c>
      <c r="J1425">
        <v>3</v>
      </c>
      <c r="K1425" t="e">
        <f>VLOOKUP(Cours_statut[[#This Row],[CodeCours]],Tableau1[[Code de Cours Complet]:[Évaluations]],5,0)</f>
        <v>#N/A</v>
      </c>
      <c r="L1425" s="2">
        <v>38308</v>
      </c>
      <c r="M1425" t="s">
        <v>961</v>
      </c>
      <c r="N1425" t="s">
        <v>344</v>
      </c>
    </row>
    <row r="1426" spans="1:14" hidden="1" x14ac:dyDescent="0.25">
      <c r="A1426" t="s">
        <v>1293</v>
      </c>
      <c r="B1426" t="s">
        <v>1304</v>
      </c>
      <c r="C1426">
        <v>11</v>
      </c>
      <c r="D1426">
        <v>3</v>
      </c>
      <c r="E1426" t="str">
        <f>_xlfn.CONCAT(Cours_statut[[#This Row],[Code MEQ]],"-",Cours_statut[[#This Row],[Code d''option]],"-0",Cours_statut[[#This Row],[Version du cours]])</f>
        <v>201-337-77-11-03</v>
      </c>
      <c r="F1426">
        <v>0</v>
      </c>
      <c r="G1426">
        <v>1</v>
      </c>
      <c r="H1426" s="2">
        <v>38308</v>
      </c>
      <c r="I1426" t="s">
        <v>960</v>
      </c>
      <c r="J1426">
        <v>3</v>
      </c>
      <c r="K1426" t="e">
        <f>VLOOKUP(Cours_statut[[#This Row],[CodeCours]],Tableau1[[Code de Cours Complet]:[Évaluations]],5,0)</f>
        <v>#N/A</v>
      </c>
      <c r="L1426" s="2">
        <v>38308</v>
      </c>
      <c r="M1426" t="s">
        <v>961</v>
      </c>
      <c r="N1426" t="s">
        <v>344</v>
      </c>
    </row>
    <row r="1427" spans="1:14" x14ac:dyDescent="0.25">
      <c r="A1427" t="s">
        <v>2489</v>
      </c>
      <c r="B1427" t="s">
        <v>2491</v>
      </c>
      <c r="C1427">
        <v>60</v>
      </c>
      <c r="D1427">
        <v>2</v>
      </c>
      <c r="E1427" t="str">
        <f>_xlfn.CONCAT(Cours_statut[[#This Row],[Code MEQ]],"-",Cours_statut[[#This Row],[Code d''option]],"-0",Cours_statut[[#This Row],[Version du cours]])</f>
        <v>410-604-FD-60-02</v>
      </c>
      <c r="F1427">
        <v>4</v>
      </c>
      <c r="G1427">
        <v>1</v>
      </c>
      <c r="H1427" s="2">
        <v>42754</v>
      </c>
      <c r="I1427" t="s">
        <v>974</v>
      </c>
      <c r="J1427">
        <v>2</v>
      </c>
      <c r="K1427" t="str">
        <f>VLOOKUP(Cours_statut[[#This Row],[CodeCours]],Tableau1[[Code de Cours Complet]:[Évaluations]],5,0)</f>
        <v>EFel1</v>
      </c>
      <c r="L1427" s="2"/>
      <c r="M1427" t="s">
        <v>344</v>
      </c>
      <c r="N1427" t="s">
        <v>344</v>
      </c>
    </row>
    <row r="1428" spans="1:14" hidden="1" x14ac:dyDescent="0.25">
      <c r="A1428" t="s">
        <v>1841</v>
      </c>
      <c r="B1428" t="s">
        <v>1847</v>
      </c>
      <c r="C1428">
        <v>10</v>
      </c>
      <c r="D1428">
        <v>2</v>
      </c>
      <c r="E1428" t="str">
        <f>_xlfn.CONCAT(Cours_statut[[#This Row],[Code MEQ]],"-",Cours_statut[[#This Row],[Code d''option]],"-0",Cours_statut[[#This Row],[Version du cours]])</f>
        <v>350-102-91-10-02</v>
      </c>
      <c r="F1428">
        <v>4</v>
      </c>
      <c r="G1428">
        <v>1</v>
      </c>
      <c r="H1428" s="2">
        <v>37078</v>
      </c>
      <c r="I1428" t="s">
        <v>960</v>
      </c>
      <c r="J1428">
        <v>3</v>
      </c>
      <c r="K1428" t="e">
        <f>VLOOKUP(Cours_statut[[#This Row],[CodeCours]],Tableau1[[Code de Cours Complet]:[Évaluations]],5,0)</f>
        <v>#N/A</v>
      </c>
      <c r="L1428" s="2">
        <v>38307</v>
      </c>
      <c r="M1428" t="s">
        <v>961</v>
      </c>
      <c r="N1428" t="s">
        <v>344</v>
      </c>
    </row>
    <row r="1429" spans="1:14" hidden="1" x14ac:dyDescent="0.25">
      <c r="A1429" t="s">
        <v>2042</v>
      </c>
      <c r="B1429" t="s">
        <v>2044</v>
      </c>
      <c r="C1429">
        <v>10</v>
      </c>
      <c r="D1429">
        <v>1</v>
      </c>
      <c r="E1429" t="str">
        <f>_xlfn.CONCAT(Cours_statut[[#This Row],[Code MEQ]],"-",Cours_statut[[#This Row],[Code d''option]],"-0",Cours_statut[[#This Row],[Version du cours]])</f>
        <v>385-942-91-10-01</v>
      </c>
      <c r="F1429">
        <v>5</v>
      </c>
      <c r="G1429">
        <v>1</v>
      </c>
      <c r="H1429" s="2">
        <v>37081</v>
      </c>
      <c r="I1429" t="s">
        <v>960</v>
      </c>
      <c r="J1429">
        <v>3</v>
      </c>
      <c r="K1429" t="e">
        <f>VLOOKUP(Cours_statut[[#This Row],[CodeCours]],Tableau1[[Code de Cours Complet]:[Évaluations]],5,0)</f>
        <v>#N/A</v>
      </c>
      <c r="L1429" s="2">
        <v>38303</v>
      </c>
      <c r="M1429" t="s">
        <v>961</v>
      </c>
      <c r="N1429" t="s">
        <v>344</v>
      </c>
    </row>
    <row r="1430" spans="1:14" hidden="1" x14ac:dyDescent="0.25">
      <c r="A1430" t="s">
        <v>1054</v>
      </c>
      <c r="B1430" t="s">
        <v>1066</v>
      </c>
      <c r="C1430">
        <v>80</v>
      </c>
      <c r="D1430">
        <v>2</v>
      </c>
      <c r="E1430" t="str">
        <f>_xlfn.CONCAT(Cours_statut[[#This Row],[Code MEQ]],"-",Cours_statut[[#This Row],[Code d''option]],"-0",Cours_statut[[#This Row],[Version du cours]])</f>
        <v>109-105-02-80-02</v>
      </c>
      <c r="F1430">
        <v>3</v>
      </c>
      <c r="G1430">
        <v>1</v>
      </c>
      <c r="H1430" s="2">
        <v>38296</v>
      </c>
      <c r="I1430" t="s">
        <v>960</v>
      </c>
      <c r="J1430">
        <v>3</v>
      </c>
      <c r="K1430" t="e">
        <f>VLOOKUP(Cours_statut[[#This Row],[CodeCours]],Tableau1[[Code de Cours Complet]:[Évaluations]],5,0)</f>
        <v>#N/A</v>
      </c>
      <c r="L1430" s="2">
        <v>38301</v>
      </c>
      <c r="M1430" t="s">
        <v>961</v>
      </c>
      <c r="N1430" t="s">
        <v>344</v>
      </c>
    </row>
    <row r="1431" spans="1:14" x14ac:dyDescent="0.25">
      <c r="A1431" t="s">
        <v>1244</v>
      </c>
      <c r="B1431" t="s">
        <v>1257</v>
      </c>
      <c r="C1431">
        <v>75</v>
      </c>
      <c r="D1431">
        <v>2</v>
      </c>
      <c r="E1431" t="str">
        <f>_xlfn.CONCAT(Cours_statut[[#This Row],[Code MEQ]],"-",Cours_statut[[#This Row],[Code d''option]],"-0",Cours_statut[[#This Row],[Version du cours]])</f>
        <v>201-105-RE-75-02</v>
      </c>
      <c r="F1431">
        <v>4</v>
      </c>
      <c r="G1431">
        <v>1</v>
      </c>
      <c r="H1431" s="2">
        <v>42719</v>
      </c>
      <c r="I1431" t="s">
        <v>974</v>
      </c>
      <c r="J1431">
        <v>2</v>
      </c>
      <c r="K1431" t="str">
        <f>VLOOKUP(Cours_statut[[#This Row],[CodeCours]],Tableau1[[Code de Cours Complet]:[Évaluations]],5,0)</f>
        <v>EFel1</v>
      </c>
      <c r="L1431" s="2"/>
      <c r="M1431" t="s">
        <v>344</v>
      </c>
      <c r="N1431" t="s">
        <v>344</v>
      </c>
    </row>
    <row r="1432" spans="1:14" hidden="1" x14ac:dyDescent="0.25">
      <c r="A1432" t="s">
        <v>3109</v>
      </c>
      <c r="B1432" t="s">
        <v>3120</v>
      </c>
      <c r="C1432">
        <v>20</v>
      </c>
      <c r="D1432">
        <v>2</v>
      </c>
      <c r="E1432" t="str">
        <f>_xlfn.CONCAT(Cours_statut[[#This Row],[Code MEQ]],"-",Cours_statut[[#This Row],[Code d''option]],"-0",Cours_statut[[#This Row],[Version du cours]])</f>
        <v>607-FPF-03-20-02</v>
      </c>
      <c r="F1432">
        <v>5</v>
      </c>
      <c r="G1432">
        <v>1</v>
      </c>
      <c r="H1432" s="2">
        <v>37077</v>
      </c>
      <c r="I1432" t="s">
        <v>960</v>
      </c>
      <c r="J1432">
        <v>3</v>
      </c>
      <c r="K1432" t="e">
        <f>VLOOKUP(Cours_statut[[#This Row],[CodeCours]],Tableau1[[Code de Cours Complet]:[Évaluations]],5,0)</f>
        <v>#N/A</v>
      </c>
      <c r="L1432" s="2">
        <v>38300</v>
      </c>
      <c r="M1432" t="s">
        <v>961</v>
      </c>
      <c r="N1432" t="s">
        <v>344</v>
      </c>
    </row>
    <row r="1433" spans="1:14" hidden="1" x14ac:dyDescent="0.25">
      <c r="A1433" t="s">
        <v>1054</v>
      </c>
      <c r="B1433" t="s">
        <v>1065</v>
      </c>
      <c r="C1433">
        <v>80</v>
      </c>
      <c r="D1433">
        <v>1</v>
      </c>
      <c r="E1433" t="str">
        <f>_xlfn.CONCAT(Cours_statut[[#This Row],[Code MEQ]],"-",Cours_statut[[#This Row],[Code d''option]],"-0",Cours_statut[[#This Row],[Version du cours]])</f>
        <v>109-105-02-80-01</v>
      </c>
      <c r="F1433">
        <v>3</v>
      </c>
      <c r="G1433">
        <v>1</v>
      </c>
      <c r="H1433" s="2">
        <v>37658</v>
      </c>
      <c r="I1433" t="s">
        <v>960</v>
      </c>
      <c r="J1433">
        <v>3</v>
      </c>
      <c r="K1433" t="e">
        <f>VLOOKUP(Cours_statut[[#This Row],[CodeCours]],Tableau1[[Code de Cours Complet]:[Évaluations]],5,0)</f>
        <v>#N/A</v>
      </c>
      <c r="L1433" s="2">
        <v>38296</v>
      </c>
      <c r="M1433" t="s">
        <v>961</v>
      </c>
      <c r="N1433" t="s">
        <v>344</v>
      </c>
    </row>
    <row r="1434" spans="1:14" hidden="1" x14ac:dyDescent="0.25">
      <c r="A1434" t="s">
        <v>1054</v>
      </c>
      <c r="B1434" t="s">
        <v>1070</v>
      </c>
      <c r="C1434">
        <v>81</v>
      </c>
      <c r="D1434">
        <v>1</v>
      </c>
      <c r="E1434" t="str">
        <f>_xlfn.CONCAT(Cours_statut[[#This Row],[Code MEQ]],"-",Cours_statut[[#This Row],[Code d''option]],"-0",Cours_statut[[#This Row],[Version du cours]])</f>
        <v>109-105-02-81-01</v>
      </c>
      <c r="F1434">
        <v>3</v>
      </c>
      <c r="G1434">
        <v>1</v>
      </c>
      <c r="H1434" s="2">
        <v>37824</v>
      </c>
      <c r="I1434" t="s">
        <v>960</v>
      </c>
      <c r="J1434">
        <v>3</v>
      </c>
      <c r="K1434" t="e">
        <f>VLOOKUP(Cours_statut[[#This Row],[CodeCours]],Tableau1[[Code de Cours Complet]:[Évaluations]],5,0)</f>
        <v>#N/A</v>
      </c>
      <c r="L1434" s="2">
        <v>38296</v>
      </c>
      <c r="M1434" t="s">
        <v>961</v>
      </c>
      <c r="N1434" t="s">
        <v>344</v>
      </c>
    </row>
    <row r="1435" spans="1:14" hidden="1" x14ac:dyDescent="0.25">
      <c r="A1435" t="s">
        <v>1479</v>
      </c>
      <c r="B1435" t="s">
        <v>1484</v>
      </c>
      <c r="C1435">
        <v>10</v>
      </c>
      <c r="D1435">
        <v>3</v>
      </c>
      <c r="E1435" t="str">
        <f>_xlfn.CONCAT(Cours_statut[[#This Row],[Code MEQ]],"-",Cours_statut[[#This Row],[Code d''option]],"-0",Cours_statut[[#This Row],[Version du cours]])</f>
        <v>300-301-94-10-03</v>
      </c>
      <c r="F1435">
        <v>4</v>
      </c>
      <c r="G1435">
        <v>1</v>
      </c>
      <c r="H1435" s="2">
        <v>37428</v>
      </c>
      <c r="I1435" t="s">
        <v>960</v>
      </c>
      <c r="J1435">
        <v>3</v>
      </c>
      <c r="K1435" t="e">
        <f>VLOOKUP(Cours_statut[[#This Row],[CodeCours]],Tableau1[[Code de Cours Complet]:[Évaluations]],5,0)</f>
        <v>#N/A</v>
      </c>
      <c r="L1435" s="2">
        <v>38296</v>
      </c>
      <c r="M1435" t="s">
        <v>961</v>
      </c>
      <c r="N1435" t="s">
        <v>344</v>
      </c>
    </row>
    <row r="1436" spans="1:14" hidden="1" x14ac:dyDescent="0.25">
      <c r="A1436" t="s">
        <v>1567</v>
      </c>
      <c r="B1436" t="s">
        <v>1569</v>
      </c>
      <c r="C1436">
        <v>10</v>
      </c>
      <c r="D1436">
        <v>2</v>
      </c>
      <c r="E1436" t="str">
        <f>_xlfn.CONCAT(Cours_statut[[#This Row],[Code MEQ]],"-",Cours_statut[[#This Row],[Code d''option]],"-0",Cours_statut[[#This Row],[Version du cours]])</f>
        <v>322-704-RL-10-02</v>
      </c>
      <c r="F1436">
        <v>4</v>
      </c>
      <c r="G1436">
        <v>1</v>
      </c>
      <c r="H1436" s="2">
        <v>38167</v>
      </c>
      <c r="I1436" t="s">
        <v>960</v>
      </c>
      <c r="J1436">
        <v>3</v>
      </c>
      <c r="K1436" t="e">
        <f>VLOOKUP(Cours_statut[[#This Row],[CodeCours]],Tableau1[[Code de Cours Complet]:[Évaluations]],5,0)</f>
        <v>#N/A</v>
      </c>
      <c r="L1436" s="2">
        <v>38296</v>
      </c>
      <c r="M1436" t="s">
        <v>961</v>
      </c>
      <c r="N1436" t="s">
        <v>344</v>
      </c>
    </row>
    <row r="1437" spans="1:14" hidden="1" x14ac:dyDescent="0.25">
      <c r="A1437" t="s">
        <v>1999</v>
      </c>
      <c r="B1437" t="s">
        <v>2007</v>
      </c>
      <c r="C1437">
        <v>10</v>
      </c>
      <c r="D1437">
        <v>4</v>
      </c>
      <c r="E1437" t="str">
        <f>_xlfn.CONCAT(Cours_statut[[#This Row],[Code MEQ]],"-",Cours_statut[[#This Row],[Code d''option]],"-0",Cours_statut[[#This Row],[Version du cours]])</f>
        <v>383-920-90-10-04</v>
      </c>
      <c r="F1437">
        <v>4</v>
      </c>
      <c r="G1437">
        <v>1</v>
      </c>
      <c r="H1437" s="2">
        <v>37077</v>
      </c>
      <c r="I1437" t="s">
        <v>960</v>
      </c>
      <c r="J1437">
        <v>3</v>
      </c>
      <c r="K1437" t="e">
        <f>VLOOKUP(Cours_statut[[#This Row],[CodeCours]],Tableau1[[Code de Cours Complet]:[Évaluations]],5,0)</f>
        <v>#N/A</v>
      </c>
      <c r="L1437" s="2">
        <v>38296</v>
      </c>
      <c r="M1437" t="s">
        <v>961</v>
      </c>
      <c r="N1437" t="s">
        <v>344</v>
      </c>
    </row>
    <row r="1438" spans="1:14" hidden="1" x14ac:dyDescent="0.25">
      <c r="A1438" t="s">
        <v>2723</v>
      </c>
      <c r="B1438" t="s">
        <v>2725</v>
      </c>
      <c r="C1438">
        <v>10</v>
      </c>
      <c r="D1438">
        <v>1</v>
      </c>
      <c r="E1438" t="str">
        <f>_xlfn.CONCAT(Cours_statut[[#This Row],[Code MEQ]],"-",Cours_statut[[#This Row],[Code d''option]],"-0",Cours_statut[[#This Row],[Version du cours]])</f>
        <v>420-984-91-10-01</v>
      </c>
      <c r="F1438">
        <v>5</v>
      </c>
      <c r="G1438">
        <v>1</v>
      </c>
      <c r="H1438" s="2">
        <v>37076</v>
      </c>
      <c r="I1438" t="s">
        <v>960</v>
      </c>
      <c r="J1438">
        <v>3</v>
      </c>
      <c r="K1438" t="e">
        <f>VLOOKUP(Cours_statut[[#This Row],[CodeCours]],Tableau1[[Code de Cours Complet]:[Évaluations]],5,0)</f>
        <v>#N/A</v>
      </c>
      <c r="L1438" s="2">
        <v>38296</v>
      </c>
      <c r="M1438" t="s">
        <v>961</v>
      </c>
      <c r="N1438" t="s">
        <v>344</v>
      </c>
    </row>
    <row r="1439" spans="1:14" hidden="1" x14ac:dyDescent="0.25">
      <c r="A1439" t="s">
        <v>2997</v>
      </c>
      <c r="B1439" t="s">
        <v>3005</v>
      </c>
      <c r="C1439">
        <v>50</v>
      </c>
      <c r="D1439">
        <v>1</v>
      </c>
      <c r="E1439" t="str">
        <f>_xlfn.CONCAT(Cours_statut[[#This Row],[Code MEQ]],"-",Cours_statut[[#This Row],[Code d''option]],"-0",Cours_statut[[#This Row],[Version du cours]])</f>
        <v>604-101-03-50-01</v>
      </c>
      <c r="F1439">
        <v>5</v>
      </c>
      <c r="G1439">
        <v>1</v>
      </c>
      <c r="H1439" s="2">
        <v>37095</v>
      </c>
      <c r="I1439" t="s">
        <v>960</v>
      </c>
      <c r="J1439">
        <v>3</v>
      </c>
      <c r="K1439" t="e">
        <f>VLOOKUP(Cours_statut[[#This Row],[CodeCours]],Tableau1[[Code de Cours Complet]:[Évaluations]],5,0)</f>
        <v>#N/A</v>
      </c>
      <c r="L1439" s="2">
        <v>38296</v>
      </c>
      <c r="M1439" t="s">
        <v>961</v>
      </c>
      <c r="N1439" t="s">
        <v>344</v>
      </c>
    </row>
    <row r="1440" spans="1:14" hidden="1" x14ac:dyDescent="0.25">
      <c r="A1440" t="s">
        <v>1922</v>
      </c>
      <c r="B1440" t="s">
        <v>1933</v>
      </c>
      <c r="C1440">
        <v>10</v>
      </c>
      <c r="D1440">
        <v>5</v>
      </c>
      <c r="E1440" t="str">
        <f>_xlfn.CONCAT(Cours_statut[[#This Row],[Code MEQ]],"-",Cours_statut[[#This Row],[Code d''option]],"-0",Cours_statut[[#This Row],[Version du cours]])</f>
        <v>360-300-91-10-05</v>
      </c>
      <c r="F1440">
        <v>4</v>
      </c>
      <c r="G1440">
        <v>1</v>
      </c>
      <c r="H1440" s="2">
        <v>37077</v>
      </c>
      <c r="I1440" t="s">
        <v>960</v>
      </c>
      <c r="J1440">
        <v>3</v>
      </c>
      <c r="K1440" t="e">
        <f>VLOOKUP(Cours_statut[[#This Row],[CodeCours]],Tableau1[[Code de Cours Complet]:[Évaluations]],5,0)</f>
        <v>#N/A</v>
      </c>
      <c r="L1440" s="2">
        <v>38275</v>
      </c>
      <c r="M1440" t="s">
        <v>961</v>
      </c>
      <c r="N1440" t="s">
        <v>344</v>
      </c>
    </row>
    <row r="1441" spans="1:14" hidden="1" x14ac:dyDescent="0.25">
      <c r="A1441" t="s">
        <v>1942</v>
      </c>
      <c r="B1441" t="s">
        <v>1943</v>
      </c>
      <c r="C1441">
        <v>10</v>
      </c>
      <c r="D1441">
        <v>1</v>
      </c>
      <c r="E1441" t="str">
        <f>_xlfn.CONCAT(Cours_statut[[#This Row],[Code MEQ]],"-",Cours_statut[[#This Row],[Code d''option]],"-0",Cours_statut[[#This Row],[Version du cours]])</f>
        <v>360-300-RE-10-01</v>
      </c>
      <c r="F1441">
        <v>4</v>
      </c>
      <c r="G1441">
        <v>1</v>
      </c>
      <c r="H1441" s="2">
        <v>37474</v>
      </c>
      <c r="I1441" t="s">
        <v>960</v>
      </c>
      <c r="J1441">
        <v>3</v>
      </c>
      <c r="K1441" t="e">
        <f>VLOOKUP(Cours_statut[[#This Row],[CodeCours]],Tableau1[[Code de Cours Complet]:[Évaluations]],5,0)</f>
        <v>#N/A</v>
      </c>
      <c r="L1441" s="2">
        <v>38275</v>
      </c>
      <c r="M1441" t="s">
        <v>961</v>
      </c>
      <c r="N1441" t="s">
        <v>344</v>
      </c>
    </row>
    <row r="1442" spans="1:14" hidden="1" x14ac:dyDescent="0.25">
      <c r="A1442" t="s">
        <v>2098</v>
      </c>
      <c r="B1442" t="s">
        <v>2104</v>
      </c>
      <c r="C1442">
        <v>19</v>
      </c>
      <c r="D1442">
        <v>2</v>
      </c>
      <c r="E1442" t="str">
        <f>_xlfn.CONCAT(Cours_statut[[#This Row],[Code MEQ]],"-",Cours_statut[[#This Row],[Code d''option]],"-0",Cours_statut[[#This Row],[Version du cours]])</f>
        <v>387-970-91-19-02</v>
      </c>
      <c r="F1442">
        <v>4</v>
      </c>
      <c r="G1442">
        <v>1</v>
      </c>
      <c r="H1442" s="2">
        <v>37875</v>
      </c>
      <c r="I1442" t="s">
        <v>960</v>
      </c>
      <c r="J1442">
        <v>3</v>
      </c>
      <c r="K1442" t="e">
        <f>VLOOKUP(Cours_statut[[#This Row],[CodeCours]],Tableau1[[Code de Cours Complet]:[Évaluations]],5,0)</f>
        <v>#N/A</v>
      </c>
      <c r="L1442" s="2">
        <v>38268</v>
      </c>
      <c r="M1442" t="s">
        <v>961</v>
      </c>
      <c r="N1442" t="s">
        <v>344</v>
      </c>
    </row>
    <row r="1443" spans="1:14" hidden="1" x14ac:dyDescent="0.25">
      <c r="A1443" t="s">
        <v>1420</v>
      </c>
      <c r="B1443" t="s">
        <v>1421</v>
      </c>
      <c r="C1443">
        <v>10</v>
      </c>
      <c r="D1443">
        <v>1</v>
      </c>
      <c r="E1443" t="str">
        <f>_xlfn.CONCAT(Cours_statut[[#This Row],[Code MEQ]],"-",Cours_statut[[#This Row],[Code d''option]],"-0",Cours_statut[[#This Row],[Version du cours]])</f>
        <v>203-FPG-03-10-01</v>
      </c>
      <c r="F1443">
        <v>4</v>
      </c>
      <c r="G1443">
        <v>1</v>
      </c>
      <c r="H1443" s="2">
        <v>37322</v>
      </c>
      <c r="I1443" t="s">
        <v>960</v>
      </c>
      <c r="J1443">
        <v>3</v>
      </c>
      <c r="K1443" t="e">
        <f>VLOOKUP(Cours_statut[[#This Row],[CodeCours]],Tableau1[[Code de Cours Complet]:[Évaluations]],5,0)</f>
        <v>#N/A</v>
      </c>
      <c r="L1443" s="2">
        <v>38245</v>
      </c>
      <c r="M1443" t="s">
        <v>961</v>
      </c>
      <c r="N1443" t="s">
        <v>344</v>
      </c>
    </row>
    <row r="1444" spans="1:14" hidden="1" x14ac:dyDescent="0.25">
      <c r="A1444" t="s">
        <v>1729</v>
      </c>
      <c r="B1444" t="s">
        <v>1730</v>
      </c>
      <c r="C1444">
        <v>10</v>
      </c>
      <c r="D1444">
        <v>1</v>
      </c>
      <c r="E1444" t="str">
        <f>_xlfn.CONCAT(Cours_statut[[#This Row],[Code MEQ]],"-",Cours_statut[[#This Row],[Code d''option]],"-0",Cours_statut[[#This Row],[Version du cours]])</f>
        <v>340-AAC-03-10-01</v>
      </c>
      <c r="F1444">
        <v>0</v>
      </c>
      <c r="G1444">
        <v>1</v>
      </c>
      <c r="H1444" s="2">
        <v>38103</v>
      </c>
      <c r="I1444" t="s">
        <v>960</v>
      </c>
      <c r="J1444">
        <v>3</v>
      </c>
      <c r="K1444" t="e">
        <f>VLOOKUP(Cours_statut[[#This Row],[CodeCours]],Tableau1[[Code de Cours Complet]:[Évaluations]],5,0)</f>
        <v>#N/A</v>
      </c>
      <c r="L1444" s="2">
        <v>38222</v>
      </c>
      <c r="M1444" t="s">
        <v>961</v>
      </c>
      <c r="N1444" t="s">
        <v>344</v>
      </c>
    </row>
    <row r="1445" spans="1:14" hidden="1" x14ac:dyDescent="0.25">
      <c r="A1445" t="s">
        <v>3244</v>
      </c>
      <c r="B1445" t="s">
        <v>3246</v>
      </c>
      <c r="C1445">
        <v>51</v>
      </c>
      <c r="D1445">
        <v>1</v>
      </c>
      <c r="E1445" t="str">
        <f>_xlfn.CONCAT(Cours_statut[[#This Row],[Code MEQ]],"-",Cours_statut[[#This Row],[Code d''option]],"-0",Cours_statut[[#This Row],[Version du cours]])</f>
        <v>842-ACC-01-51-01</v>
      </c>
      <c r="F1445">
        <v>0</v>
      </c>
      <c r="G1445">
        <v>1</v>
      </c>
      <c r="H1445" s="2">
        <v>37099</v>
      </c>
      <c r="I1445" t="s">
        <v>960</v>
      </c>
      <c r="J1445">
        <v>3</v>
      </c>
      <c r="K1445" t="e">
        <f>VLOOKUP(Cours_statut[[#This Row],[CodeCours]],Tableau1[[Code de Cours Complet]:[Évaluations]],5,0)</f>
        <v>#N/A</v>
      </c>
      <c r="L1445" s="2">
        <v>38201</v>
      </c>
      <c r="M1445" t="s">
        <v>961</v>
      </c>
      <c r="N1445" t="s">
        <v>344</v>
      </c>
    </row>
    <row r="1446" spans="1:14" hidden="1" x14ac:dyDescent="0.25">
      <c r="A1446" t="s">
        <v>3300</v>
      </c>
      <c r="B1446" t="s">
        <v>3303</v>
      </c>
      <c r="C1446">
        <v>51</v>
      </c>
      <c r="D1446">
        <v>1</v>
      </c>
      <c r="E1446" t="str">
        <f>_xlfn.CONCAT(Cours_statut[[#This Row],[Code MEQ]],"-",Cours_statut[[#This Row],[Code d''option]],"-0",Cours_statut[[#This Row],[Version du cours]])</f>
        <v>842-EXC-01-51-01</v>
      </c>
      <c r="F1446">
        <v>0</v>
      </c>
      <c r="G1446">
        <v>1</v>
      </c>
      <c r="H1446" s="2">
        <v>37099</v>
      </c>
      <c r="I1446" t="s">
        <v>960</v>
      </c>
      <c r="J1446">
        <v>3</v>
      </c>
      <c r="K1446" t="e">
        <f>VLOOKUP(Cours_statut[[#This Row],[CodeCours]],Tableau1[[Code de Cours Complet]:[Évaluations]],5,0)</f>
        <v>#N/A</v>
      </c>
      <c r="L1446" s="2">
        <v>38201</v>
      </c>
      <c r="M1446" t="s">
        <v>961</v>
      </c>
      <c r="N1446" t="s">
        <v>344</v>
      </c>
    </row>
    <row r="1447" spans="1:14" hidden="1" x14ac:dyDescent="0.25">
      <c r="A1447" t="s">
        <v>3305</v>
      </c>
      <c r="B1447" t="s">
        <v>3307</v>
      </c>
      <c r="C1447">
        <v>51</v>
      </c>
      <c r="D1447">
        <v>1</v>
      </c>
      <c r="E1447" t="str">
        <f>_xlfn.CONCAT(Cours_statut[[#This Row],[Code MEQ]],"-",Cours_statut[[#This Row],[Code d''option]],"-0",Cours_statut[[#This Row],[Version du cours]])</f>
        <v>842-EXC-02-51-01</v>
      </c>
      <c r="F1447">
        <v>0</v>
      </c>
      <c r="G1447">
        <v>1</v>
      </c>
      <c r="H1447" s="2">
        <v>37099</v>
      </c>
      <c r="I1447" t="s">
        <v>960</v>
      </c>
      <c r="J1447">
        <v>3</v>
      </c>
      <c r="K1447" t="e">
        <f>VLOOKUP(Cours_statut[[#This Row],[CodeCours]],Tableau1[[Code de Cours Complet]:[Évaluations]],5,0)</f>
        <v>#N/A</v>
      </c>
      <c r="L1447" s="2">
        <v>38201</v>
      </c>
      <c r="M1447" t="s">
        <v>961</v>
      </c>
      <c r="N1447" t="s">
        <v>344</v>
      </c>
    </row>
    <row r="1448" spans="1:14" hidden="1" x14ac:dyDescent="0.25">
      <c r="A1448" t="s">
        <v>3366</v>
      </c>
      <c r="B1448" t="s">
        <v>3368</v>
      </c>
      <c r="C1448">
        <v>51</v>
      </c>
      <c r="D1448">
        <v>1</v>
      </c>
      <c r="E1448" t="str">
        <f>_xlfn.CONCAT(Cours_statut[[#This Row],[Code MEQ]],"-",Cours_statut[[#This Row],[Code d''option]],"-0",Cours_statut[[#This Row],[Version du cours]])</f>
        <v>842-INF-01-51-01</v>
      </c>
      <c r="F1448">
        <v>0</v>
      </c>
      <c r="G1448">
        <v>1</v>
      </c>
      <c r="H1448" s="2">
        <v>37100</v>
      </c>
      <c r="I1448" t="s">
        <v>960</v>
      </c>
      <c r="J1448">
        <v>3</v>
      </c>
      <c r="K1448" t="e">
        <f>VLOOKUP(Cours_statut[[#This Row],[CodeCours]],Tableau1[[Code de Cours Complet]:[Évaluations]],5,0)</f>
        <v>#N/A</v>
      </c>
      <c r="L1448" s="2">
        <v>38201</v>
      </c>
      <c r="M1448" t="s">
        <v>961</v>
      </c>
      <c r="N1448" t="s">
        <v>344</v>
      </c>
    </row>
    <row r="1449" spans="1:14" hidden="1" x14ac:dyDescent="0.25">
      <c r="A1449" t="s">
        <v>3573</v>
      </c>
      <c r="B1449" t="s">
        <v>3575</v>
      </c>
      <c r="C1449">
        <v>51</v>
      </c>
      <c r="D1449">
        <v>1</v>
      </c>
      <c r="E1449" t="str">
        <f>_xlfn.CONCAT(Cours_statut[[#This Row],[Code MEQ]],"-",Cours_statut[[#This Row],[Code d''option]],"-0",Cours_statut[[#This Row],[Version du cours]])</f>
        <v>842-WIN-01-51-01</v>
      </c>
      <c r="F1449">
        <v>0</v>
      </c>
      <c r="G1449">
        <v>1</v>
      </c>
      <c r="H1449" s="2">
        <v>37100</v>
      </c>
      <c r="I1449" t="s">
        <v>960</v>
      </c>
      <c r="J1449">
        <v>3</v>
      </c>
      <c r="K1449" t="e">
        <f>VLOOKUP(Cours_statut[[#This Row],[CodeCours]],Tableau1[[Code de Cours Complet]:[Évaluations]],5,0)</f>
        <v>#N/A</v>
      </c>
      <c r="L1449" s="2">
        <v>38201</v>
      </c>
      <c r="M1449" t="s">
        <v>961</v>
      </c>
      <c r="N1449" t="s">
        <v>344</v>
      </c>
    </row>
    <row r="1450" spans="1:14" hidden="1" x14ac:dyDescent="0.25">
      <c r="A1450" t="s">
        <v>3576</v>
      </c>
      <c r="B1450" t="s">
        <v>3578</v>
      </c>
      <c r="C1450">
        <v>51</v>
      </c>
      <c r="D1450">
        <v>1</v>
      </c>
      <c r="E1450" t="str">
        <f>_xlfn.CONCAT(Cours_statut[[#This Row],[Code MEQ]],"-",Cours_statut[[#This Row],[Code d''option]],"-0",Cours_statut[[#This Row],[Version du cours]])</f>
        <v>842-WIN-02-51-01</v>
      </c>
      <c r="F1450">
        <v>0</v>
      </c>
      <c r="G1450">
        <v>1</v>
      </c>
      <c r="H1450" s="2">
        <v>37099</v>
      </c>
      <c r="I1450" t="s">
        <v>960</v>
      </c>
      <c r="J1450">
        <v>3</v>
      </c>
      <c r="K1450" t="e">
        <f>VLOOKUP(Cours_statut[[#This Row],[CodeCours]],Tableau1[[Code de Cours Complet]:[Évaluations]],5,0)</f>
        <v>#N/A</v>
      </c>
      <c r="L1450" s="2">
        <v>38201</v>
      </c>
      <c r="M1450" t="s">
        <v>961</v>
      </c>
      <c r="N1450" t="s">
        <v>344</v>
      </c>
    </row>
    <row r="1451" spans="1:14" hidden="1" x14ac:dyDescent="0.25">
      <c r="A1451" t="s">
        <v>3579</v>
      </c>
      <c r="B1451" t="s">
        <v>3581</v>
      </c>
      <c r="C1451">
        <v>51</v>
      </c>
      <c r="D1451">
        <v>1</v>
      </c>
      <c r="E1451" t="str">
        <f>_xlfn.CONCAT(Cours_statut[[#This Row],[Code MEQ]],"-",Cours_statut[[#This Row],[Code d''option]],"-0",Cours_statut[[#This Row],[Version du cours]])</f>
        <v>842-WIN-03-51-01</v>
      </c>
      <c r="F1451">
        <v>0</v>
      </c>
      <c r="G1451">
        <v>1</v>
      </c>
      <c r="H1451" s="2">
        <v>37099</v>
      </c>
      <c r="I1451" t="s">
        <v>960</v>
      </c>
      <c r="J1451">
        <v>3</v>
      </c>
      <c r="K1451" t="e">
        <f>VLOOKUP(Cours_statut[[#This Row],[CodeCours]],Tableau1[[Code de Cours Complet]:[Évaluations]],5,0)</f>
        <v>#N/A</v>
      </c>
      <c r="L1451" s="2">
        <v>38201</v>
      </c>
      <c r="M1451" t="s">
        <v>961</v>
      </c>
      <c r="N1451" t="s">
        <v>344</v>
      </c>
    </row>
    <row r="1452" spans="1:14" hidden="1" x14ac:dyDescent="0.25">
      <c r="A1452" t="s">
        <v>3582</v>
      </c>
      <c r="B1452" t="s">
        <v>3584</v>
      </c>
      <c r="C1452">
        <v>51</v>
      </c>
      <c r="D1452">
        <v>1</v>
      </c>
      <c r="E1452" t="str">
        <f>_xlfn.CONCAT(Cours_statut[[#This Row],[Code MEQ]],"-",Cours_statut[[#This Row],[Code d''option]],"-0",Cours_statut[[#This Row],[Version du cours]])</f>
        <v>842-WOR-01-51-01</v>
      </c>
      <c r="F1452">
        <v>0</v>
      </c>
      <c r="G1452">
        <v>1</v>
      </c>
      <c r="H1452" s="2">
        <v>37099</v>
      </c>
      <c r="I1452" t="s">
        <v>960</v>
      </c>
      <c r="J1452">
        <v>3</v>
      </c>
      <c r="K1452" t="e">
        <f>VLOOKUP(Cours_statut[[#This Row],[CodeCours]],Tableau1[[Code de Cours Complet]:[Évaluations]],5,0)</f>
        <v>#N/A</v>
      </c>
      <c r="L1452" s="2">
        <v>38201</v>
      </c>
      <c r="M1452" t="s">
        <v>961</v>
      </c>
      <c r="N1452" t="s">
        <v>344</v>
      </c>
    </row>
    <row r="1453" spans="1:14" hidden="1" x14ac:dyDescent="0.25">
      <c r="A1453" t="s">
        <v>3586</v>
      </c>
      <c r="B1453" t="s">
        <v>3588</v>
      </c>
      <c r="C1453">
        <v>51</v>
      </c>
      <c r="D1453">
        <v>1</v>
      </c>
      <c r="E1453" t="str">
        <f>_xlfn.CONCAT(Cours_statut[[#This Row],[Code MEQ]],"-",Cours_statut[[#This Row],[Code d''option]],"-0",Cours_statut[[#This Row],[Version du cours]])</f>
        <v>842-WOR-02-51-01</v>
      </c>
      <c r="F1453">
        <v>0</v>
      </c>
      <c r="G1453">
        <v>1</v>
      </c>
      <c r="H1453" s="2">
        <v>37099</v>
      </c>
      <c r="I1453" t="s">
        <v>960</v>
      </c>
      <c r="J1453">
        <v>3</v>
      </c>
      <c r="K1453" t="e">
        <f>VLOOKUP(Cours_statut[[#This Row],[CodeCours]],Tableau1[[Code de Cours Complet]:[Évaluations]],5,0)</f>
        <v>#N/A</v>
      </c>
      <c r="L1453" s="2">
        <v>38201</v>
      </c>
      <c r="M1453" t="s">
        <v>961</v>
      </c>
      <c r="N1453" t="s">
        <v>344</v>
      </c>
    </row>
    <row r="1454" spans="1:14" hidden="1" x14ac:dyDescent="0.25">
      <c r="A1454" t="s">
        <v>1567</v>
      </c>
      <c r="B1454" t="s">
        <v>1574</v>
      </c>
      <c r="C1454">
        <v>80</v>
      </c>
      <c r="D1454">
        <v>1</v>
      </c>
      <c r="E1454" t="str">
        <f>_xlfn.CONCAT(Cours_statut[[#This Row],[Code MEQ]],"-",Cours_statut[[#This Row],[Code d''option]],"-0",Cours_statut[[#This Row],[Version du cours]])</f>
        <v>322-704-RL-80-01</v>
      </c>
      <c r="F1454">
        <v>4</v>
      </c>
      <c r="G1454">
        <v>1</v>
      </c>
      <c r="H1454" s="2">
        <v>37993</v>
      </c>
      <c r="I1454" t="s">
        <v>960</v>
      </c>
      <c r="J1454">
        <v>3</v>
      </c>
      <c r="K1454" t="e">
        <f>VLOOKUP(Cours_statut[[#This Row],[CodeCours]],Tableau1[[Code de Cours Complet]:[Évaluations]],5,0)</f>
        <v>#N/A</v>
      </c>
      <c r="L1454" s="2">
        <v>38195</v>
      </c>
      <c r="M1454" t="s">
        <v>961</v>
      </c>
      <c r="N1454" t="s">
        <v>344</v>
      </c>
    </row>
    <row r="1455" spans="1:14" hidden="1" x14ac:dyDescent="0.25">
      <c r="A1455" t="s">
        <v>2742</v>
      </c>
      <c r="B1455" t="s">
        <v>2744</v>
      </c>
      <c r="C1455">
        <v>10</v>
      </c>
      <c r="D1455">
        <v>1</v>
      </c>
      <c r="E1455" t="str">
        <f>_xlfn.CONCAT(Cours_statut[[#This Row],[Code MEQ]],"-",Cours_statut[[#This Row],[Code d''option]],"-0",Cours_statut[[#This Row],[Version du cours]])</f>
        <v>504-FPH-03-10-01</v>
      </c>
      <c r="F1455">
        <v>4</v>
      </c>
      <c r="G1455">
        <v>1</v>
      </c>
      <c r="H1455" s="2">
        <v>37097</v>
      </c>
      <c r="I1455" t="s">
        <v>960</v>
      </c>
      <c r="J1455">
        <v>3</v>
      </c>
      <c r="K1455" t="e">
        <f>VLOOKUP(Cours_statut[[#This Row],[CodeCours]],Tableau1[[Code de Cours Complet]:[Évaluations]],5,0)</f>
        <v>#N/A</v>
      </c>
      <c r="L1455" s="2">
        <v>38175</v>
      </c>
      <c r="M1455" t="s">
        <v>961</v>
      </c>
      <c r="N1455" t="s">
        <v>344</v>
      </c>
    </row>
    <row r="1456" spans="1:14" hidden="1" x14ac:dyDescent="0.25">
      <c r="A1456" t="s">
        <v>1567</v>
      </c>
      <c r="B1456" t="s">
        <v>1568</v>
      </c>
      <c r="C1456">
        <v>10</v>
      </c>
      <c r="D1456">
        <v>1</v>
      </c>
      <c r="E1456" t="str">
        <f>_xlfn.CONCAT(Cours_statut[[#This Row],[Code MEQ]],"-",Cours_statut[[#This Row],[Code d''option]],"-0",Cours_statut[[#This Row],[Version du cours]])</f>
        <v>322-704-RL-10-01</v>
      </c>
      <c r="F1456">
        <v>4</v>
      </c>
      <c r="G1456">
        <v>1</v>
      </c>
      <c r="H1456" s="2">
        <v>37536</v>
      </c>
      <c r="I1456" t="s">
        <v>960</v>
      </c>
      <c r="J1456">
        <v>3</v>
      </c>
      <c r="K1456" t="e">
        <f>VLOOKUP(Cours_statut[[#This Row],[CodeCours]],Tableau1[[Code de Cours Complet]:[Évaluations]],5,0)</f>
        <v>#N/A</v>
      </c>
      <c r="L1456" s="2">
        <v>38167</v>
      </c>
      <c r="M1456" t="s">
        <v>961</v>
      </c>
      <c r="N1456" t="s">
        <v>344</v>
      </c>
    </row>
    <row r="1457" spans="1:14" hidden="1" x14ac:dyDescent="0.25">
      <c r="A1457" t="s">
        <v>1754</v>
      </c>
      <c r="B1457" t="s">
        <v>1765</v>
      </c>
      <c r="C1457">
        <v>50</v>
      </c>
      <c r="D1457">
        <v>2</v>
      </c>
      <c r="E1457" t="str">
        <f>_xlfn.CONCAT(Cours_statut[[#This Row],[Code MEQ]],"-",Cours_statut[[#This Row],[Code d''option]],"-0",Cours_statut[[#This Row],[Version du cours]])</f>
        <v>340-FPF-03-50-02</v>
      </c>
      <c r="F1457">
        <v>4</v>
      </c>
      <c r="G1457">
        <v>1</v>
      </c>
      <c r="H1457" s="2">
        <v>37071</v>
      </c>
      <c r="I1457" t="s">
        <v>960</v>
      </c>
      <c r="J1457">
        <v>3</v>
      </c>
      <c r="K1457" t="e">
        <f>VLOOKUP(Cours_statut[[#This Row],[CodeCours]],Tableau1[[Code de Cours Complet]:[Évaluations]],5,0)</f>
        <v>#N/A</v>
      </c>
      <c r="L1457" s="2">
        <v>38161</v>
      </c>
      <c r="M1457" t="s">
        <v>961</v>
      </c>
      <c r="N1457" t="s">
        <v>344</v>
      </c>
    </row>
    <row r="1458" spans="1:14" hidden="1" x14ac:dyDescent="0.25">
      <c r="A1458" t="s">
        <v>1206</v>
      </c>
      <c r="B1458" t="s">
        <v>1215</v>
      </c>
      <c r="C1458">
        <v>19</v>
      </c>
      <c r="D1458">
        <v>2</v>
      </c>
      <c r="E1458" t="str">
        <f>_xlfn.CONCAT(Cours_statut[[#This Row],[Code MEQ]],"-",Cours_statut[[#This Row],[Code d''option]],"-0",Cours_statut[[#This Row],[Version du cours]])</f>
        <v>201-103-77-19-02</v>
      </c>
      <c r="F1458">
        <v>4</v>
      </c>
      <c r="G1458">
        <v>1</v>
      </c>
      <c r="H1458" s="2">
        <v>37369</v>
      </c>
      <c r="I1458" t="s">
        <v>960</v>
      </c>
      <c r="J1458">
        <v>3</v>
      </c>
      <c r="K1458" t="e">
        <f>VLOOKUP(Cours_statut[[#This Row],[CodeCours]],Tableau1[[Code de Cours Complet]:[Évaluations]],5,0)</f>
        <v>#N/A</v>
      </c>
      <c r="L1458" s="2">
        <v>38141</v>
      </c>
      <c r="M1458" t="s">
        <v>961</v>
      </c>
      <c r="N1458" t="s">
        <v>344</v>
      </c>
    </row>
    <row r="1459" spans="1:14" hidden="1" x14ac:dyDescent="0.25">
      <c r="A1459" t="s">
        <v>1206</v>
      </c>
      <c r="B1459" t="s">
        <v>1219</v>
      </c>
      <c r="C1459">
        <v>59</v>
      </c>
      <c r="D1459">
        <v>2</v>
      </c>
      <c r="E1459" t="str">
        <f>_xlfn.CONCAT(Cours_statut[[#This Row],[Code MEQ]],"-",Cours_statut[[#This Row],[Code d''option]],"-0",Cours_statut[[#This Row],[Version du cours]])</f>
        <v>201-103-77-59-02</v>
      </c>
      <c r="F1459">
        <v>4</v>
      </c>
      <c r="G1459">
        <v>1</v>
      </c>
      <c r="H1459" s="2">
        <v>37369</v>
      </c>
      <c r="I1459" t="s">
        <v>960</v>
      </c>
      <c r="J1459">
        <v>3</v>
      </c>
      <c r="K1459" t="e">
        <f>VLOOKUP(Cours_statut[[#This Row],[CodeCours]],Tableau1[[Code de Cours Complet]:[Évaluations]],5,0)</f>
        <v>#N/A</v>
      </c>
      <c r="L1459" s="2">
        <v>38141</v>
      </c>
      <c r="M1459" t="s">
        <v>961</v>
      </c>
      <c r="N1459" t="s">
        <v>344</v>
      </c>
    </row>
    <row r="1460" spans="1:14" x14ac:dyDescent="0.25">
      <c r="A1460" t="s">
        <v>2066</v>
      </c>
      <c r="B1460" t="s">
        <v>2070</v>
      </c>
      <c r="C1460">
        <v>65</v>
      </c>
      <c r="D1460">
        <v>1</v>
      </c>
      <c r="E1460" t="str">
        <f>_xlfn.CONCAT(Cours_statut[[#This Row],[Code MEQ]],"-",Cours_statut[[#This Row],[Code d''option]],"-0",Cours_statut[[#This Row],[Version du cours]])</f>
        <v>387-103-FD-65-01</v>
      </c>
      <c r="F1460">
        <v>5</v>
      </c>
      <c r="G1460">
        <v>1</v>
      </c>
      <c r="H1460" s="2">
        <v>42584</v>
      </c>
      <c r="I1460" t="s">
        <v>974</v>
      </c>
      <c r="J1460">
        <v>2</v>
      </c>
      <c r="K1460" t="str">
        <f>VLOOKUP(Cours_statut[[#This Row],[CodeCours]],Tableau1[[Code de Cours Complet]:[Évaluations]],5,0)</f>
        <v>EFel1</v>
      </c>
      <c r="L1460" s="2"/>
      <c r="M1460" t="s">
        <v>344</v>
      </c>
      <c r="N1460" t="s">
        <v>344</v>
      </c>
    </row>
    <row r="1461" spans="1:14" x14ac:dyDescent="0.25">
      <c r="A1461" t="s">
        <v>2957</v>
      </c>
      <c r="B1461" t="s">
        <v>2959</v>
      </c>
      <c r="C1461">
        <v>65</v>
      </c>
      <c r="D1461">
        <v>1</v>
      </c>
      <c r="E1461" t="str">
        <f>_xlfn.CONCAT(Cours_statut[[#This Row],[Code MEQ]],"-",Cours_statut[[#This Row],[Code d''option]],"-0",Cours_statut[[#This Row],[Version du cours]])</f>
        <v>603-101-MQ-65-01</v>
      </c>
      <c r="F1461">
        <v>6</v>
      </c>
      <c r="G1461">
        <v>1</v>
      </c>
      <c r="H1461" s="2">
        <v>42550</v>
      </c>
      <c r="I1461" t="s">
        <v>974</v>
      </c>
      <c r="J1461">
        <v>2</v>
      </c>
      <c r="K1461" t="str">
        <f>VLOOKUP(Cours_statut[[#This Row],[CodeCours]],Tableau1[[Code de Cours Complet]:[Évaluations]],5,0)</f>
        <v>EFel1</v>
      </c>
      <c r="L1461" s="2"/>
      <c r="M1461" t="s">
        <v>344</v>
      </c>
      <c r="N1461" t="s">
        <v>344</v>
      </c>
    </row>
    <row r="1462" spans="1:14" x14ac:dyDescent="0.25">
      <c r="A1462" t="s">
        <v>2515</v>
      </c>
      <c r="B1462" t="s">
        <v>2519</v>
      </c>
      <c r="C1462">
        <v>60</v>
      </c>
      <c r="D1462">
        <v>4</v>
      </c>
      <c r="E1462" t="str">
        <f>_xlfn.CONCAT(Cours_statut[[#This Row],[Code MEQ]],"-",Cours_statut[[#This Row],[Code d''option]],"-0",Cours_statut[[#This Row],[Version du cours]])</f>
        <v>410-625-FD-60-04</v>
      </c>
      <c r="F1462">
        <v>5</v>
      </c>
      <c r="G1462">
        <v>2</v>
      </c>
      <c r="H1462" s="2">
        <v>42314</v>
      </c>
      <c r="I1462" t="s">
        <v>974</v>
      </c>
      <c r="J1462">
        <v>2</v>
      </c>
      <c r="K1462" t="str">
        <f>VLOOKUP(Cours_statut[[#This Row],[CodeCours]],Tableau1[[Code de Cours Complet]:[Évaluations]],5,0)</f>
        <v>Autre modèle : Écrit + Entrevue téléphonique à 1%</v>
      </c>
      <c r="L1462" s="2"/>
      <c r="M1462" t="s">
        <v>344</v>
      </c>
      <c r="N1462" t="s">
        <v>344</v>
      </c>
    </row>
    <row r="1463" spans="1:14" x14ac:dyDescent="0.25">
      <c r="A1463" t="s">
        <v>1278</v>
      </c>
      <c r="B1463" t="s">
        <v>1283</v>
      </c>
      <c r="C1463">
        <v>65</v>
      </c>
      <c r="D1463">
        <v>1</v>
      </c>
      <c r="E1463" t="str">
        <f>_xlfn.CONCAT(Cours_statut[[#This Row],[Code MEQ]],"-",Cours_statut[[#This Row],[Code d''option]],"-0",Cours_statut[[#This Row],[Version du cours]])</f>
        <v>201-301-RE-65-01</v>
      </c>
      <c r="F1463">
        <v>4</v>
      </c>
      <c r="G1463">
        <v>1</v>
      </c>
      <c r="H1463" s="2">
        <v>41701</v>
      </c>
      <c r="I1463" t="s">
        <v>974</v>
      </c>
      <c r="J1463">
        <v>2</v>
      </c>
      <c r="K1463" t="str">
        <f>VLOOKUP(Cours_statut[[#This Row],[CodeCours]],Tableau1[[Code de Cours Complet]:[Évaluations]],5,0)</f>
        <v>EFel1</v>
      </c>
      <c r="L1463" s="2"/>
      <c r="M1463" t="s">
        <v>344</v>
      </c>
      <c r="N1463" t="s">
        <v>344</v>
      </c>
    </row>
    <row r="1464" spans="1:14" hidden="1" x14ac:dyDescent="0.25">
      <c r="A1464" t="s">
        <v>2955</v>
      </c>
      <c r="B1464" t="s">
        <v>2956</v>
      </c>
      <c r="C1464">
        <v>10</v>
      </c>
      <c r="D1464">
        <v>1</v>
      </c>
      <c r="E1464" t="str">
        <f>_xlfn.CONCAT(Cours_statut[[#This Row],[Code MEQ]],"-",Cours_statut[[#This Row],[Code d''option]],"-0",Cours_statut[[#This Row],[Version du cours]])</f>
        <v>602-TST-MQ-10-01</v>
      </c>
      <c r="F1464">
        <v>1</v>
      </c>
      <c r="G1464">
        <v>0</v>
      </c>
      <c r="H1464" s="2">
        <v>44454</v>
      </c>
      <c r="I1464" t="s">
        <v>3892</v>
      </c>
      <c r="J1464">
        <v>4</v>
      </c>
      <c r="K1464" t="s">
        <v>3891</v>
      </c>
      <c r="L1464" s="2"/>
      <c r="M1464" t="s">
        <v>344</v>
      </c>
      <c r="N1464" t="s">
        <v>344</v>
      </c>
    </row>
    <row r="1465" spans="1:14" hidden="1" x14ac:dyDescent="0.25">
      <c r="A1465" t="s">
        <v>1272</v>
      </c>
      <c r="B1465" t="s">
        <v>1276</v>
      </c>
      <c r="C1465">
        <v>19</v>
      </c>
      <c r="D1465">
        <v>1</v>
      </c>
      <c r="E1465" t="str">
        <f>_xlfn.CONCAT(Cours_statut[[#This Row],[Code MEQ]],"-",Cours_statut[[#This Row],[Code d''option]],"-0",Cours_statut[[#This Row],[Version du cours]])</f>
        <v>201-300-94-19-01</v>
      </c>
      <c r="F1465">
        <v>5</v>
      </c>
      <c r="G1465">
        <v>1</v>
      </c>
      <c r="H1465" s="2">
        <v>37440</v>
      </c>
      <c r="I1465" t="s">
        <v>960</v>
      </c>
      <c r="J1465">
        <v>3</v>
      </c>
      <c r="K1465" t="e">
        <f>VLOOKUP(Cours_statut[[#This Row],[CodeCours]],Tableau1[[Code de Cours Complet]:[Évaluations]],5,0)</f>
        <v>#N/A</v>
      </c>
      <c r="L1465" s="2">
        <v>38141</v>
      </c>
      <c r="M1465" t="s">
        <v>961</v>
      </c>
      <c r="N1465" t="s">
        <v>344</v>
      </c>
    </row>
    <row r="1466" spans="1:14" x14ac:dyDescent="0.25">
      <c r="A1466" t="s">
        <v>2288</v>
      </c>
      <c r="B1466" t="s">
        <v>2292</v>
      </c>
      <c r="C1466">
        <v>65</v>
      </c>
      <c r="D1466">
        <v>1</v>
      </c>
      <c r="E1466" t="str">
        <f>_xlfn.CONCAT(Cours_statut[[#This Row],[Code MEQ]],"-",Cours_statut[[#This Row],[Code d''option]],"-0",Cours_statut[[#This Row],[Version du cours]])</f>
        <v>410-233-FD-65-01</v>
      </c>
      <c r="F1466">
        <v>4</v>
      </c>
      <c r="G1466">
        <v>1</v>
      </c>
      <c r="H1466" s="2">
        <v>41547</v>
      </c>
      <c r="I1466" t="s">
        <v>974</v>
      </c>
      <c r="J1466">
        <v>2</v>
      </c>
      <c r="K1466" t="str">
        <f>VLOOKUP(Cours_statut[[#This Row],[CodeCours]],Tableau1[[Code de Cours Complet]:[Évaluations]],5,0)</f>
        <v>EFel1</v>
      </c>
      <c r="L1466" s="2"/>
      <c r="M1466" t="s">
        <v>344</v>
      </c>
      <c r="N1466" t="s">
        <v>344</v>
      </c>
    </row>
    <row r="1467" spans="1:14" hidden="1" x14ac:dyDescent="0.25">
      <c r="A1467" t="s">
        <v>1293</v>
      </c>
      <c r="B1467" t="s">
        <v>1309</v>
      </c>
      <c r="C1467">
        <v>19</v>
      </c>
      <c r="D1467">
        <v>4</v>
      </c>
      <c r="E1467" t="str">
        <f>_xlfn.CONCAT(Cours_statut[[#This Row],[Code MEQ]],"-",Cours_statut[[#This Row],[Code d''option]],"-0",Cours_statut[[#This Row],[Version du cours]])</f>
        <v>201-337-77-19-04</v>
      </c>
      <c r="F1467">
        <v>4</v>
      </c>
      <c r="G1467">
        <v>1</v>
      </c>
      <c r="H1467" s="2">
        <v>38028</v>
      </c>
      <c r="I1467" t="s">
        <v>960</v>
      </c>
      <c r="J1467">
        <v>3</v>
      </c>
      <c r="K1467" t="e">
        <f>VLOOKUP(Cours_statut[[#This Row],[CodeCours]],Tableau1[[Code de Cours Complet]:[Évaluations]],5,0)</f>
        <v>#N/A</v>
      </c>
      <c r="L1467" s="2">
        <v>38141</v>
      </c>
      <c r="M1467" t="s">
        <v>961</v>
      </c>
      <c r="N1467" t="s">
        <v>344</v>
      </c>
    </row>
    <row r="1468" spans="1:14" hidden="1" x14ac:dyDescent="0.25">
      <c r="A1468" t="s">
        <v>1331</v>
      </c>
      <c r="B1468" t="s">
        <v>1341</v>
      </c>
      <c r="C1468">
        <v>19</v>
      </c>
      <c r="D1468">
        <v>2</v>
      </c>
      <c r="E1468" t="str">
        <f>_xlfn.CONCAT(Cours_statut[[#This Row],[Code MEQ]],"-",Cours_statut[[#This Row],[Code d''option]],"-0",Cours_statut[[#This Row],[Version du cours]])</f>
        <v>201-NYA-05-19-02</v>
      </c>
      <c r="F1468">
        <v>4</v>
      </c>
      <c r="G1468">
        <v>1</v>
      </c>
      <c r="H1468" s="2">
        <v>37369</v>
      </c>
      <c r="I1468" t="s">
        <v>960</v>
      </c>
      <c r="J1468">
        <v>3</v>
      </c>
      <c r="K1468" t="e">
        <f>VLOOKUP(Cours_statut[[#This Row],[CodeCours]],Tableau1[[Code de Cours Complet]:[Évaluations]],5,0)</f>
        <v>#N/A</v>
      </c>
      <c r="L1468" s="2">
        <v>38141</v>
      </c>
      <c r="M1468" t="s">
        <v>961</v>
      </c>
      <c r="N1468" t="s">
        <v>344</v>
      </c>
    </row>
    <row r="1469" spans="1:14" x14ac:dyDescent="0.25">
      <c r="A1469" t="s">
        <v>2288</v>
      </c>
      <c r="B1469" t="s">
        <v>2291</v>
      </c>
      <c r="C1469">
        <v>60</v>
      </c>
      <c r="D1469">
        <v>3</v>
      </c>
      <c r="E1469" t="str">
        <f>_xlfn.CONCAT(Cours_statut[[#This Row],[Code MEQ]],"-",Cours_statut[[#This Row],[Code d''option]],"-0",Cours_statut[[#This Row],[Version du cours]])</f>
        <v>410-233-FD-60-03</v>
      </c>
      <c r="F1469">
        <v>4</v>
      </c>
      <c r="G1469">
        <v>1</v>
      </c>
      <c r="H1469" s="2">
        <v>41522</v>
      </c>
      <c r="I1469" t="s">
        <v>974</v>
      </c>
      <c r="J1469">
        <v>2</v>
      </c>
      <c r="K1469" t="str">
        <f>VLOOKUP(Cours_statut[[#This Row],[CodeCours]],Tableau1[[Code de Cours Complet]:[Évaluations]],5,0)</f>
        <v>EFel1</v>
      </c>
      <c r="L1469" s="2"/>
      <c r="M1469" t="s">
        <v>344</v>
      </c>
      <c r="N1469" t="s">
        <v>344</v>
      </c>
    </row>
    <row r="1470" spans="1:14" hidden="1" x14ac:dyDescent="0.25">
      <c r="A1470" t="s">
        <v>1331</v>
      </c>
      <c r="B1470" t="s">
        <v>1346</v>
      </c>
      <c r="C1470">
        <v>59</v>
      </c>
      <c r="D1470">
        <v>2</v>
      </c>
      <c r="E1470" t="str">
        <f>_xlfn.CONCAT(Cours_statut[[#This Row],[Code MEQ]],"-",Cours_statut[[#This Row],[Code d''option]],"-0",Cours_statut[[#This Row],[Version du cours]])</f>
        <v>201-NYA-05-59-02</v>
      </c>
      <c r="F1470">
        <v>4</v>
      </c>
      <c r="G1470">
        <v>1</v>
      </c>
      <c r="H1470" s="2">
        <v>37369</v>
      </c>
      <c r="I1470" t="s">
        <v>960</v>
      </c>
      <c r="J1470">
        <v>3</v>
      </c>
      <c r="K1470" t="e">
        <f>VLOOKUP(Cours_statut[[#This Row],[CodeCours]],Tableau1[[Code de Cours Complet]:[Évaluations]],5,0)</f>
        <v>#N/A</v>
      </c>
      <c r="L1470" s="2">
        <v>38141</v>
      </c>
      <c r="M1470" t="s">
        <v>961</v>
      </c>
      <c r="N1470" t="s">
        <v>344</v>
      </c>
    </row>
    <row r="1471" spans="1:14" hidden="1" x14ac:dyDescent="0.25">
      <c r="A1471" t="s">
        <v>1358</v>
      </c>
      <c r="B1471" t="s">
        <v>1365</v>
      </c>
      <c r="C1471">
        <v>19</v>
      </c>
      <c r="D1471">
        <v>2</v>
      </c>
      <c r="E1471" t="str">
        <f>_xlfn.CONCAT(Cours_statut[[#This Row],[Code MEQ]],"-",Cours_statut[[#This Row],[Code d''option]],"-0",Cours_statut[[#This Row],[Version du cours]])</f>
        <v>201-NYB-05-19-02</v>
      </c>
      <c r="F1471">
        <v>4</v>
      </c>
      <c r="G1471">
        <v>1</v>
      </c>
      <c r="H1471" s="2">
        <v>38028</v>
      </c>
      <c r="I1471" t="s">
        <v>960</v>
      </c>
      <c r="J1471">
        <v>3</v>
      </c>
      <c r="K1471" t="e">
        <f>VLOOKUP(Cours_statut[[#This Row],[CodeCours]],Tableau1[[Code de Cours Complet]:[Évaluations]],5,0)</f>
        <v>#N/A</v>
      </c>
      <c r="L1471" s="2">
        <v>38141</v>
      </c>
      <c r="M1471" t="s">
        <v>961</v>
      </c>
      <c r="N1471" t="s">
        <v>344</v>
      </c>
    </row>
    <row r="1472" spans="1:14" x14ac:dyDescent="0.25">
      <c r="A1472" t="s">
        <v>1638</v>
      </c>
      <c r="B1472" t="s">
        <v>1642</v>
      </c>
      <c r="C1472">
        <v>65</v>
      </c>
      <c r="D1472">
        <v>1</v>
      </c>
      <c r="E1472" t="str">
        <f>_xlfn.CONCAT(Cours_statut[[#This Row],[Code MEQ]],"-",Cours_statut[[#This Row],[Code d''option]],"-0",Cours_statut[[#This Row],[Version du cours]])</f>
        <v>330-910-RE-65-01</v>
      </c>
      <c r="F1472">
        <v>4</v>
      </c>
      <c r="G1472">
        <v>1</v>
      </c>
      <c r="H1472" s="2">
        <v>41380</v>
      </c>
      <c r="I1472" t="s">
        <v>974</v>
      </c>
      <c r="J1472">
        <v>2</v>
      </c>
      <c r="K1472" t="str">
        <f>VLOOKUP(Cours_statut[[#This Row],[CodeCours]],Tableau1[[Code de Cours Complet]:[Évaluations]],5,0)</f>
        <v>EFel1</v>
      </c>
      <c r="L1472" s="2"/>
      <c r="M1472" t="s">
        <v>344</v>
      </c>
      <c r="N1472" t="s">
        <v>344</v>
      </c>
    </row>
    <row r="1473" spans="1:14" hidden="1" x14ac:dyDescent="0.25">
      <c r="A1473" t="s">
        <v>1380</v>
      </c>
      <c r="B1473" t="s">
        <v>1392</v>
      </c>
      <c r="C1473">
        <v>19</v>
      </c>
      <c r="D1473">
        <v>2</v>
      </c>
      <c r="E1473" t="str">
        <f>_xlfn.CONCAT(Cours_statut[[#This Row],[Code MEQ]],"-",Cours_statut[[#This Row],[Code d''option]],"-0",Cours_statut[[#This Row],[Version du cours]])</f>
        <v>201-NYC-05-19-02</v>
      </c>
      <c r="F1473">
        <v>4</v>
      </c>
      <c r="G1473">
        <v>1</v>
      </c>
      <c r="H1473" s="2">
        <v>37369</v>
      </c>
      <c r="I1473" t="s">
        <v>960</v>
      </c>
      <c r="J1473">
        <v>3</v>
      </c>
      <c r="K1473" t="e">
        <f>VLOOKUP(Cours_statut[[#This Row],[CodeCours]],Tableau1[[Code de Cours Complet]:[Évaluations]],5,0)</f>
        <v>#N/A</v>
      </c>
      <c r="L1473" s="2">
        <v>38141</v>
      </c>
      <c r="M1473" t="s">
        <v>961</v>
      </c>
      <c r="N1473" t="s">
        <v>344</v>
      </c>
    </row>
    <row r="1474" spans="1:14" x14ac:dyDescent="0.25">
      <c r="A1474" t="s">
        <v>2367</v>
      </c>
      <c r="B1474" t="s">
        <v>2369</v>
      </c>
      <c r="C1474">
        <v>60</v>
      </c>
      <c r="D1474">
        <v>2</v>
      </c>
      <c r="E1474" t="str">
        <f>_xlfn.CONCAT(Cours_statut[[#This Row],[Code MEQ]],"-",Cours_statut[[#This Row],[Code d''option]],"-0",Cours_statut[[#This Row],[Version du cours]])</f>
        <v>410-413-FD-60-02</v>
      </c>
      <c r="F1474">
        <v>4</v>
      </c>
      <c r="G1474">
        <v>1</v>
      </c>
      <c r="H1474" s="2">
        <v>41052</v>
      </c>
      <c r="I1474" t="s">
        <v>974</v>
      </c>
      <c r="J1474">
        <v>2</v>
      </c>
      <c r="K1474" t="str">
        <f>VLOOKUP(Cours_statut[[#This Row],[CodeCours]],Tableau1[[Code de Cours Complet]:[Évaluations]],5,0)</f>
        <v>EFel1</v>
      </c>
      <c r="L1474" s="2"/>
      <c r="M1474" t="s">
        <v>344</v>
      </c>
      <c r="N1474" t="s">
        <v>344</v>
      </c>
    </row>
    <row r="1475" spans="1:14" hidden="1" x14ac:dyDescent="0.25">
      <c r="A1475" t="s">
        <v>1428</v>
      </c>
      <c r="B1475" t="s">
        <v>1434</v>
      </c>
      <c r="C1475">
        <v>19</v>
      </c>
      <c r="D1475">
        <v>1</v>
      </c>
      <c r="E1475" t="str">
        <f>_xlfn.CONCAT(Cours_statut[[#This Row],[Code MEQ]],"-",Cours_statut[[#This Row],[Code d''option]],"-0",Cours_statut[[#This Row],[Version du cours]])</f>
        <v>203-NYA-05-19-01</v>
      </c>
      <c r="F1475">
        <v>6</v>
      </c>
      <c r="G1475">
        <v>1</v>
      </c>
      <c r="H1475" s="2">
        <v>37496</v>
      </c>
      <c r="I1475" t="s">
        <v>960</v>
      </c>
      <c r="J1475">
        <v>3</v>
      </c>
      <c r="K1475" t="e">
        <f>VLOOKUP(Cours_statut[[#This Row],[CodeCours]],Tableau1[[Code de Cours Complet]:[Évaluations]],5,0)</f>
        <v>#N/A</v>
      </c>
      <c r="L1475" s="2">
        <v>38141</v>
      </c>
      <c r="M1475" t="s">
        <v>961</v>
      </c>
      <c r="N1475" t="s">
        <v>344</v>
      </c>
    </row>
    <row r="1476" spans="1:14" hidden="1" x14ac:dyDescent="0.25">
      <c r="A1476" t="s">
        <v>1439</v>
      </c>
      <c r="B1476" t="s">
        <v>1442</v>
      </c>
      <c r="C1476">
        <v>19</v>
      </c>
      <c r="D1476">
        <v>1</v>
      </c>
      <c r="E1476" t="str">
        <f>_xlfn.CONCAT(Cours_statut[[#This Row],[Code MEQ]],"-",Cours_statut[[#This Row],[Code d''option]],"-0",Cours_statut[[#This Row],[Version du cours]])</f>
        <v>204-FPF-03-19-01</v>
      </c>
      <c r="F1476">
        <v>5</v>
      </c>
      <c r="G1476">
        <v>1</v>
      </c>
      <c r="H1476" s="2">
        <v>37655</v>
      </c>
      <c r="I1476" t="s">
        <v>960</v>
      </c>
      <c r="J1476">
        <v>3</v>
      </c>
      <c r="K1476" t="e">
        <f>VLOOKUP(Cours_statut[[#This Row],[CodeCours]],Tableau1[[Code de Cours Complet]:[Évaluations]],5,0)</f>
        <v>#N/A</v>
      </c>
      <c r="L1476" s="2">
        <v>38141</v>
      </c>
      <c r="M1476" t="s">
        <v>961</v>
      </c>
      <c r="N1476" t="s">
        <v>344</v>
      </c>
    </row>
    <row r="1477" spans="1:14" hidden="1" x14ac:dyDescent="0.25">
      <c r="A1477" t="s">
        <v>1457</v>
      </c>
      <c r="B1477" t="s">
        <v>1464</v>
      </c>
      <c r="C1477">
        <v>19</v>
      </c>
      <c r="D1477">
        <v>2</v>
      </c>
      <c r="E1477" t="str">
        <f>_xlfn.CONCAT(Cours_statut[[#This Row],[Code MEQ]],"-",Cours_statut[[#This Row],[Code d''option]],"-0",Cours_statut[[#This Row],[Version du cours]])</f>
        <v>300-300-91-19-02</v>
      </c>
      <c r="F1477">
        <v>5</v>
      </c>
      <c r="G1477">
        <v>1</v>
      </c>
      <c r="H1477" s="2">
        <v>37278</v>
      </c>
      <c r="I1477" t="s">
        <v>960</v>
      </c>
      <c r="J1477">
        <v>3</v>
      </c>
      <c r="K1477" t="e">
        <f>VLOOKUP(Cours_statut[[#This Row],[CodeCours]],Tableau1[[Code de Cours Complet]:[Évaluations]],5,0)</f>
        <v>#N/A</v>
      </c>
      <c r="L1477" s="2">
        <v>38141</v>
      </c>
      <c r="M1477" t="s">
        <v>961</v>
      </c>
      <c r="N1477" t="s">
        <v>344</v>
      </c>
    </row>
    <row r="1478" spans="1:14" hidden="1" x14ac:dyDescent="0.25">
      <c r="A1478" t="s">
        <v>1479</v>
      </c>
      <c r="B1478" t="s">
        <v>1488</v>
      </c>
      <c r="C1478">
        <v>19</v>
      </c>
      <c r="D1478">
        <v>3</v>
      </c>
      <c r="E1478" t="str">
        <f>_xlfn.CONCAT(Cours_statut[[#This Row],[Code MEQ]],"-",Cours_statut[[#This Row],[Code d''option]],"-0",Cours_statut[[#This Row],[Version du cours]])</f>
        <v>300-301-94-19-03</v>
      </c>
      <c r="F1478">
        <v>4</v>
      </c>
      <c r="G1478">
        <v>1</v>
      </c>
      <c r="H1478" s="2">
        <v>37448</v>
      </c>
      <c r="I1478" t="s">
        <v>960</v>
      </c>
      <c r="J1478">
        <v>3</v>
      </c>
      <c r="K1478" t="e">
        <f>VLOOKUP(Cours_statut[[#This Row],[CodeCours]],Tableau1[[Code de Cours Complet]:[Évaluations]],5,0)</f>
        <v>#N/A</v>
      </c>
      <c r="L1478" s="2">
        <v>38141</v>
      </c>
      <c r="M1478" t="s">
        <v>961</v>
      </c>
      <c r="N1478" t="s">
        <v>344</v>
      </c>
    </row>
    <row r="1479" spans="1:14" x14ac:dyDescent="0.25">
      <c r="A1479" t="s">
        <v>2316</v>
      </c>
      <c r="B1479" t="s">
        <v>2318</v>
      </c>
      <c r="C1479">
        <v>60</v>
      </c>
      <c r="D1479">
        <v>2</v>
      </c>
      <c r="E1479" t="str">
        <f>_xlfn.CONCAT(Cours_statut[[#This Row],[Code MEQ]],"-",Cours_statut[[#This Row],[Code d''option]],"-0",Cours_statut[[#This Row],[Version du cours]])</f>
        <v>410-303-FD-60-02</v>
      </c>
      <c r="F1479">
        <v>4</v>
      </c>
      <c r="G1479">
        <v>2</v>
      </c>
      <c r="H1479" s="2">
        <v>41002</v>
      </c>
      <c r="I1479" t="s">
        <v>974</v>
      </c>
      <c r="J1479">
        <v>2</v>
      </c>
      <c r="K1479" t="str">
        <f>VLOOKUP(Cours_statut[[#This Row],[CodeCours]],Tableau1[[Code de Cours Complet]:[Évaluations]],5,0)</f>
        <v>Autre modèle : Écrit + Entrevue téléphonique à 1%</v>
      </c>
      <c r="L1479" s="2"/>
      <c r="M1479" t="s">
        <v>344</v>
      </c>
      <c r="N1479" t="s">
        <v>344</v>
      </c>
    </row>
    <row r="1480" spans="1:14" hidden="1" x14ac:dyDescent="0.25">
      <c r="A1480" t="s">
        <v>1496</v>
      </c>
      <c r="B1480" t="s">
        <v>1499</v>
      </c>
      <c r="C1480">
        <v>19</v>
      </c>
      <c r="D1480">
        <v>1</v>
      </c>
      <c r="E1480" t="str">
        <f>_xlfn.CONCAT(Cours_statut[[#This Row],[Code MEQ]],"-",Cours_statut[[#This Row],[Code d''option]],"-0",Cours_statut[[#This Row],[Version du cours]])</f>
        <v>305-FPF-03-19-01</v>
      </c>
      <c r="F1480">
        <v>5</v>
      </c>
      <c r="G1480">
        <v>1</v>
      </c>
      <c r="H1480" s="2">
        <v>37943</v>
      </c>
      <c r="I1480" t="s">
        <v>960</v>
      </c>
      <c r="J1480">
        <v>3</v>
      </c>
      <c r="K1480" t="e">
        <f>VLOOKUP(Cours_statut[[#This Row],[CodeCours]],Tableau1[[Code de Cours Complet]:[Évaluations]],5,0)</f>
        <v>#N/A</v>
      </c>
      <c r="L1480" s="2">
        <v>38141</v>
      </c>
      <c r="M1480" t="s">
        <v>961</v>
      </c>
      <c r="N1480" t="s">
        <v>344</v>
      </c>
    </row>
    <row r="1481" spans="1:14" hidden="1" x14ac:dyDescent="0.25">
      <c r="A1481" t="s">
        <v>1500</v>
      </c>
      <c r="B1481" t="s">
        <v>1504</v>
      </c>
      <c r="C1481">
        <v>19</v>
      </c>
      <c r="D1481">
        <v>1</v>
      </c>
      <c r="E1481" t="str">
        <f>_xlfn.CONCAT(Cours_statut[[#This Row],[Code MEQ]],"-",Cours_statut[[#This Row],[Code d''option]],"-0",Cours_statut[[#This Row],[Version du cours]])</f>
        <v>305-FPG-03-19-01</v>
      </c>
      <c r="F1481">
        <v>4</v>
      </c>
      <c r="G1481">
        <v>1</v>
      </c>
      <c r="H1481" s="2">
        <v>37875</v>
      </c>
      <c r="I1481" t="s">
        <v>960</v>
      </c>
      <c r="J1481">
        <v>3</v>
      </c>
      <c r="K1481" t="e">
        <f>VLOOKUP(Cours_statut[[#This Row],[CodeCours]],Tableau1[[Code de Cours Complet]:[Évaluations]],5,0)</f>
        <v>#N/A</v>
      </c>
      <c r="L1481" s="2">
        <v>38141</v>
      </c>
      <c r="M1481" t="s">
        <v>961</v>
      </c>
      <c r="N1481" t="s">
        <v>344</v>
      </c>
    </row>
    <row r="1482" spans="1:14" hidden="1" x14ac:dyDescent="0.25">
      <c r="A1482" t="s">
        <v>1505</v>
      </c>
      <c r="B1482" t="s">
        <v>1516</v>
      </c>
      <c r="C1482">
        <v>19</v>
      </c>
      <c r="D1482">
        <v>3</v>
      </c>
      <c r="E1482" t="str">
        <f>_xlfn.CONCAT(Cours_statut[[#This Row],[Code MEQ]],"-",Cours_statut[[#This Row],[Code d''option]],"-0",Cours_statut[[#This Row],[Version du cours]])</f>
        <v>320-103-91-19-03</v>
      </c>
      <c r="F1482">
        <v>5</v>
      </c>
      <c r="G1482">
        <v>1</v>
      </c>
      <c r="H1482" s="2">
        <v>37944</v>
      </c>
      <c r="I1482" t="s">
        <v>960</v>
      </c>
      <c r="J1482">
        <v>3</v>
      </c>
      <c r="K1482" t="e">
        <f>VLOOKUP(Cours_statut[[#This Row],[CodeCours]],Tableau1[[Code de Cours Complet]:[Évaluations]],5,0)</f>
        <v>#N/A</v>
      </c>
      <c r="L1482" s="2">
        <v>38141</v>
      </c>
      <c r="M1482" t="s">
        <v>961</v>
      </c>
      <c r="N1482" t="s">
        <v>344</v>
      </c>
    </row>
    <row r="1483" spans="1:14" hidden="1" x14ac:dyDescent="0.25">
      <c r="A1483" t="s">
        <v>1540</v>
      </c>
      <c r="B1483" t="s">
        <v>1546</v>
      </c>
      <c r="C1483">
        <v>19</v>
      </c>
      <c r="D1483">
        <v>2</v>
      </c>
      <c r="E1483" t="str">
        <f>_xlfn.CONCAT(Cours_statut[[#This Row],[Code MEQ]],"-",Cours_statut[[#This Row],[Code d''option]],"-0",Cours_statut[[#This Row],[Version du cours]])</f>
        <v>320-215-92-19-02</v>
      </c>
      <c r="F1483">
        <v>4</v>
      </c>
      <c r="G1483">
        <v>1</v>
      </c>
      <c r="H1483" s="2">
        <v>37417</v>
      </c>
      <c r="I1483" t="s">
        <v>960</v>
      </c>
      <c r="J1483">
        <v>3</v>
      </c>
      <c r="K1483" t="e">
        <f>VLOOKUP(Cours_statut[[#This Row],[CodeCours]],Tableau1[[Code de Cours Complet]:[Évaluations]],5,0)</f>
        <v>#N/A</v>
      </c>
      <c r="L1483" s="2">
        <v>38141</v>
      </c>
      <c r="M1483" t="s">
        <v>961</v>
      </c>
      <c r="N1483" t="s">
        <v>344</v>
      </c>
    </row>
    <row r="1484" spans="1:14" hidden="1" x14ac:dyDescent="0.25">
      <c r="A1484" t="s">
        <v>1631</v>
      </c>
      <c r="B1484" t="s">
        <v>1637</v>
      </c>
      <c r="C1484">
        <v>19</v>
      </c>
      <c r="D1484">
        <v>2</v>
      </c>
      <c r="E1484" t="str">
        <f>_xlfn.CONCAT(Cours_statut[[#This Row],[Code MEQ]],"-",Cours_statut[[#This Row],[Code d''option]],"-0",Cours_statut[[#This Row],[Version du cours]])</f>
        <v>330-910-91-19-02</v>
      </c>
      <c r="F1484">
        <v>4</v>
      </c>
      <c r="G1484">
        <v>1</v>
      </c>
      <c r="H1484" s="2">
        <v>37278</v>
      </c>
      <c r="I1484" t="s">
        <v>960</v>
      </c>
      <c r="J1484">
        <v>3</v>
      </c>
      <c r="K1484" t="e">
        <f>VLOOKUP(Cours_statut[[#This Row],[CodeCours]],Tableau1[[Code de Cours Complet]:[Évaluations]],5,0)</f>
        <v>#N/A</v>
      </c>
      <c r="L1484" s="2">
        <v>38141</v>
      </c>
      <c r="M1484" t="s">
        <v>961</v>
      </c>
      <c r="N1484" t="s">
        <v>344</v>
      </c>
    </row>
    <row r="1485" spans="1:14" hidden="1" x14ac:dyDescent="0.25">
      <c r="A1485" t="s">
        <v>1677</v>
      </c>
      <c r="B1485" t="s">
        <v>1685</v>
      </c>
      <c r="C1485">
        <v>19</v>
      </c>
      <c r="D1485">
        <v>2</v>
      </c>
      <c r="E1485" t="str">
        <f>_xlfn.CONCAT(Cours_statut[[#This Row],[Code MEQ]],"-",Cours_statut[[#This Row],[Code d''option]],"-0",Cours_statut[[#This Row],[Version du cours]])</f>
        <v>340-102-03-19-02</v>
      </c>
      <c r="F1485">
        <v>4</v>
      </c>
      <c r="G1485">
        <v>1</v>
      </c>
      <c r="H1485" s="2">
        <v>37277</v>
      </c>
      <c r="I1485" t="s">
        <v>960</v>
      </c>
      <c r="J1485">
        <v>3</v>
      </c>
      <c r="K1485" t="e">
        <f>VLOOKUP(Cours_statut[[#This Row],[CodeCours]],Tableau1[[Code de Cours Complet]:[Évaluations]],5,0)</f>
        <v>#N/A</v>
      </c>
      <c r="L1485" s="2">
        <v>38141</v>
      </c>
      <c r="M1485" t="s">
        <v>961</v>
      </c>
      <c r="N1485" t="s">
        <v>344</v>
      </c>
    </row>
    <row r="1486" spans="1:14" hidden="1" x14ac:dyDescent="0.25">
      <c r="A1486" t="s">
        <v>1695</v>
      </c>
      <c r="B1486" t="s">
        <v>1704</v>
      </c>
      <c r="C1486">
        <v>19</v>
      </c>
      <c r="D1486">
        <v>2</v>
      </c>
      <c r="E1486" t="str">
        <f>_xlfn.CONCAT(Cours_statut[[#This Row],[Code MEQ]],"-",Cours_statut[[#This Row],[Code d''option]],"-0",Cours_statut[[#This Row],[Version du cours]])</f>
        <v>340-103-04-19-02</v>
      </c>
      <c r="F1486">
        <v>4</v>
      </c>
      <c r="G1486">
        <v>1</v>
      </c>
      <c r="H1486" s="2">
        <v>37503</v>
      </c>
      <c r="I1486" t="s">
        <v>960</v>
      </c>
      <c r="J1486">
        <v>3</v>
      </c>
      <c r="K1486" t="e">
        <f>VLOOKUP(Cours_statut[[#This Row],[CodeCours]],Tableau1[[Code de Cours Complet]:[Évaluations]],5,0)</f>
        <v>#N/A</v>
      </c>
      <c r="L1486" s="2">
        <v>38141</v>
      </c>
      <c r="M1486" t="s">
        <v>961</v>
      </c>
      <c r="N1486" t="s">
        <v>344</v>
      </c>
    </row>
    <row r="1487" spans="1:14" hidden="1" x14ac:dyDescent="0.25">
      <c r="A1487" t="s">
        <v>1754</v>
      </c>
      <c r="B1487" t="s">
        <v>1763</v>
      </c>
      <c r="C1487">
        <v>19</v>
      </c>
      <c r="D1487">
        <v>2</v>
      </c>
      <c r="E1487" t="str">
        <f>_xlfn.CONCAT(Cours_statut[[#This Row],[Code MEQ]],"-",Cours_statut[[#This Row],[Code d''option]],"-0",Cours_statut[[#This Row],[Version du cours]])</f>
        <v>340-FPF-03-19-02</v>
      </c>
      <c r="F1487">
        <v>4</v>
      </c>
      <c r="G1487">
        <v>1</v>
      </c>
      <c r="H1487" s="2">
        <v>37278</v>
      </c>
      <c r="I1487" t="s">
        <v>960</v>
      </c>
      <c r="J1487">
        <v>3</v>
      </c>
      <c r="K1487" t="e">
        <f>VLOOKUP(Cours_statut[[#This Row],[CodeCours]],Tableau1[[Code de Cours Complet]:[Évaluations]],5,0)</f>
        <v>#N/A</v>
      </c>
      <c r="L1487" s="2">
        <v>38141</v>
      </c>
      <c r="M1487" t="s">
        <v>961</v>
      </c>
      <c r="N1487" t="s">
        <v>344</v>
      </c>
    </row>
    <row r="1488" spans="1:14" hidden="1" x14ac:dyDescent="0.25">
      <c r="A1488" t="s">
        <v>1769</v>
      </c>
      <c r="B1488" t="s">
        <v>1777</v>
      </c>
      <c r="C1488">
        <v>19</v>
      </c>
      <c r="D1488">
        <v>2</v>
      </c>
      <c r="E1488" t="str">
        <f>_xlfn.CONCAT(Cours_statut[[#This Row],[Code MEQ]],"-",Cours_statut[[#This Row],[Code d''option]],"-0",Cours_statut[[#This Row],[Version du cours]])</f>
        <v>340-FPG-03-19-02</v>
      </c>
      <c r="F1488">
        <v>4</v>
      </c>
      <c r="G1488">
        <v>1</v>
      </c>
      <c r="H1488" s="2">
        <v>37655</v>
      </c>
      <c r="I1488" t="s">
        <v>960</v>
      </c>
      <c r="J1488">
        <v>3</v>
      </c>
      <c r="K1488" t="e">
        <f>VLOOKUP(Cours_statut[[#This Row],[CodeCours]],Tableau1[[Code de Cours Complet]:[Évaluations]],5,0)</f>
        <v>#N/A</v>
      </c>
      <c r="L1488" s="2">
        <v>38141</v>
      </c>
      <c r="M1488" t="s">
        <v>961</v>
      </c>
      <c r="N1488" t="s">
        <v>344</v>
      </c>
    </row>
    <row r="1489" spans="1:14" x14ac:dyDescent="0.25">
      <c r="A1489" t="s">
        <v>2538</v>
      </c>
      <c r="B1489" t="s">
        <v>2540</v>
      </c>
      <c r="C1489">
        <v>60</v>
      </c>
      <c r="D1489">
        <v>2</v>
      </c>
      <c r="E1489" t="str">
        <f>_xlfn.CONCAT(Cours_statut[[#This Row],[Code MEQ]],"-",Cours_statut[[#This Row],[Code d''option]],"-0",Cours_statut[[#This Row],[Version du cours]])</f>
        <v>410-664-FD-60-02</v>
      </c>
      <c r="F1489">
        <v>3</v>
      </c>
      <c r="G1489">
        <v>3</v>
      </c>
      <c r="H1489" s="2">
        <v>40921</v>
      </c>
      <c r="I1489" t="s">
        <v>974</v>
      </c>
      <c r="J1489">
        <v>2</v>
      </c>
      <c r="K1489" t="str">
        <f>VLOOKUP(Cours_statut[[#This Row],[CodeCours]],Tableau1[[Code de Cours Complet]:[Évaluations]],5,0)</f>
        <v>Autre modèle</v>
      </c>
      <c r="L1489" s="2"/>
      <c r="M1489" t="s">
        <v>344</v>
      </c>
      <c r="N1489" t="s">
        <v>344</v>
      </c>
    </row>
    <row r="1490" spans="1:14" hidden="1" x14ac:dyDescent="0.25">
      <c r="A1490" t="s">
        <v>1783</v>
      </c>
      <c r="B1490" t="s">
        <v>1790</v>
      </c>
      <c r="C1490">
        <v>19</v>
      </c>
      <c r="D1490">
        <v>2</v>
      </c>
      <c r="E1490" t="str">
        <f>_xlfn.CONCAT(Cours_statut[[#This Row],[Code MEQ]],"-",Cours_statut[[#This Row],[Code d''option]],"-0",Cours_statut[[#This Row],[Version du cours]])</f>
        <v>340-FPH-03-19-02</v>
      </c>
      <c r="F1490">
        <v>4</v>
      </c>
      <c r="G1490">
        <v>1</v>
      </c>
      <c r="H1490" s="2">
        <v>37553</v>
      </c>
      <c r="I1490" t="s">
        <v>960</v>
      </c>
      <c r="J1490">
        <v>3</v>
      </c>
      <c r="K1490" t="e">
        <f>VLOOKUP(Cours_statut[[#This Row],[CodeCours]],Tableau1[[Code de Cours Complet]:[Évaluations]],5,0)</f>
        <v>#N/A</v>
      </c>
      <c r="L1490" s="2">
        <v>38141</v>
      </c>
      <c r="M1490" t="s">
        <v>961</v>
      </c>
      <c r="N1490" t="s">
        <v>344</v>
      </c>
    </row>
    <row r="1491" spans="1:14" hidden="1" x14ac:dyDescent="0.25">
      <c r="A1491" t="s">
        <v>1794</v>
      </c>
      <c r="B1491" t="s">
        <v>1800</v>
      </c>
      <c r="C1491">
        <v>19</v>
      </c>
      <c r="D1491">
        <v>1</v>
      </c>
      <c r="E1491" t="str">
        <f>_xlfn.CONCAT(Cours_statut[[#This Row],[Code MEQ]],"-",Cours_statut[[#This Row],[Code d''option]],"-0",Cours_statut[[#This Row],[Version du cours]])</f>
        <v>340-FPJ-03-19-01</v>
      </c>
      <c r="F1491">
        <v>4</v>
      </c>
      <c r="G1491">
        <v>1</v>
      </c>
      <c r="H1491" s="2">
        <v>37995</v>
      </c>
      <c r="I1491" t="s">
        <v>960</v>
      </c>
      <c r="J1491">
        <v>3</v>
      </c>
      <c r="K1491" t="e">
        <f>VLOOKUP(Cours_statut[[#This Row],[CodeCours]],Tableau1[[Code de Cours Complet]:[Évaluations]],5,0)</f>
        <v>#N/A</v>
      </c>
      <c r="L1491" s="2">
        <v>38141</v>
      </c>
      <c r="M1491" t="s">
        <v>961</v>
      </c>
      <c r="N1491" t="s">
        <v>344</v>
      </c>
    </row>
    <row r="1492" spans="1:14" hidden="1" x14ac:dyDescent="0.25">
      <c r="A1492" t="s">
        <v>1841</v>
      </c>
      <c r="B1492" t="s">
        <v>1857</v>
      </c>
      <c r="C1492">
        <v>59</v>
      </c>
      <c r="D1492">
        <v>3</v>
      </c>
      <c r="E1492" t="str">
        <f>_xlfn.CONCAT(Cours_statut[[#This Row],[Code MEQ]],"-",Cours_statut[[#This Row],[Code d''option]],"-0",Cours_statut[[#This Row],[Version du cours]])</f>
        <v>350-102-91-59-03</v>
      </c>
      <c r="F1492">
        <v>4</v>
      </c>
      <c r="G1492">
        <v>1</v>
      </c>
      <c r="H1492" s="2">
        <v>37698</v>
      </c>
      <c r="I1492" t="s">
        <v>960</v>
      </c>
      <c r="J1492">
        <v>3</v>
      </c>
      <c r="K1492" t="e">
        <f>VLOOKUP(Cours_statut[[#This Row],[CodeCours]],Tableau1[[Code de Cours Complet]:[Évaluations]],5,0)</f>
        <v>#N/A</v>
      </c>
      <c r="L1492" s="2">
        <v>38141</v>
      </c>
      <c r="M1492" t="s">
        <v>961</v>
      </c>
      <c r="N1492" t="s">
        <v>344</v>
      </c>
    </row>
    <row r="1493" spans="1:14" hidden="1" x14ac:dyDescent="0.25">
      <c r="A1493" t="s">
        <v>1901</v>
      </c>
      <c r="B1493" t="s">
        <v>1909</v>
      </c>
      <c r="C1493">
        <v>19</v>
      </c>
      <c r="D1493">
        <v>2</v>
      </c>
      <c r="E1493" t="str">
        <f>_xlfn.CONCAT(Cours_statut[[#This Row],[Code MEQ]],"-",Cours_statut[[#This Row],[Code d''option]],"-0",Cours_statut[[#This Row],[Version du cours]])</f>
        <v>350-914-91-19-02</v>
      </c>
      <c r="F1493">
        <v>4</v>
      </c>
      <c r="G1493">
        <v>1</v>
      </c>
      <c r="H1493" s="2">
        <v>37524</v>
      </c>
      <c r="I1493" t="s">
        <v>960</v>
      </c>
      <c r="J1493">
        <v>3</v>
      </c>
      <c r="K1493" t="e">
        <f>VLOOKUP(Cours_statut[[#This Row],[CodeCours]],Tableau1[[Code de Cours Complet]:[Évaluations]],5,0)</f>
        <v>#N/A</v>
      </c>
      <c r="L1493" s="2">
        <v>38141</v>
      </c>
      <c r="M1493" t="s">
        <v>961</v>
      </c>
      <c r="N1493" t="s">
        <v>344</v>
      </c>
    </row>
    <row r="1494" spans="1:14" hidden="1" x14ac:dyDescent="0.25">
      <c r="A1494" t="s">
        <v>2013</v>
      </c>
      <c r="B1494" t="s">
        <v>2017</v>
      </c>
      <c r="C1494">
        <v>19</v>
      </c>
      <c r="D1494">
        <v>1</v>
      </c>
      <c r="E1494" t="str">
        <f>_xlfn.CONCAT(Cours_statut[[#This Row],[Code MEQ]],"-",Cours_statut[[#This Row],[Code d''option]],"-0",Cours_statut[[#This Row],[Version du cours]])</f>
        <v>383-920-RE-19-01</v>
      </c>
      <c r="F1494">
        <v>3</v>
      </c>
      <c r="G1494">
        <v>1</v>
      </c>
      <c r="H1494" s="2">
        <v>38043</v>
      </c>
      <c r="I1494" t="s">
        <v>960</v>
      </c>
      <c r="J1494">
        <v>3</v>
      </c>
      <c r="K1494" t="e">
        <f>VLOOKUP(Cours_statut[[#This Row],[CodeCours]],Tableau1[[Code de Cours Complet]:[Évaluations]],5,0)</f>
        <v>#N/A</v>
      </c>
      <c r="L1494" s="2">
        <v>38141</v>
      </c>
      <c r="M1494" t="s">
        <v>961</v>
      </c>
      <c r="N1494" t="s">
        <v>344</v>
      </c>
    </row>
    <row r="1495" spans="1:14" hidden="1" x14ac:dyDescent="0.25">
      <c r="A1495" t="s">
        <v>2021</v>
      </c>
      <c r="B1495" t="s">
        <v>2027</v>
      </c>
      <c r="C1495">
        <v>19</v>
      </c>
      <c r="D1495">
        <v>2</v>
      </c>
      <c r="E1495" t="str">
        <f>_xlfn.CONCAT(Cours_statut[[#This Row],[Code MEQ]],"-",Cours_statut[[#This Row],[Code d''option]],"-0",Cours_statut[[#This Row],[Version du cours]])</f>
        <v>383-924-90-19-02</v>
      </c>
      <c r="F1495">
        <v>5</v>
      </c>
      <c r="G1495">
        <v>1</v>
      </c>
      <c r="H1495" s="2">
        <v>37278</v>
      </c>
      <c r="I1495" t="s">
        <v>960</v>
      </c>
      <c r="J1495">
        <v>3</v>
      </c>
      <c r="K1495" t="e">
        <f>VLOOKUP(Cours_statut[[#This Row],[CodeCours]],Tableau1[[Code de Cours Complet]:[Évaluations]],5,0)</f>
        <v>#N/A</v>
      </c>
      <c r="L1495" s="2">
        <v>38141</v>
      </c>
      <c r="M1495" t="s">
        <v>961</v>
      </c>
      <c r="N1495" t="s">
        <v>344</v>
      </c>
    </row>
    <row r="1496" spans="1:14" hidden="1" x14ac:dyDescent="0.25">
      <c r="A1496" t="s">
        <v>2914</v>
      </c>
      <c r="B1496" t="s">
        <v>2922</v>
      </c>
      <c r="C1496">
        <v>19</v>
      </c>
      <c r="D1496">
        <v>3</v>
      </c>
      <c r="E1496" t="str">
        <f>_xlfn.CONCAT(Cours_statut[[#This Row],[Code MEQ]],"-",Cours_statut[[#This Row],[Code d''option]],"-0",Cours_statut[[#This Row],[Version du cours]])</f>
        <v>601-FPF-04-19-03</v>
      </c>
      <c r="F1496">
        <v>4</v>
      </c>
      <c r="G1496">
        <v>2</v>
      </c>
      <c r="H1496" s="2">
        <v>37670</v>
      </c>
      <c r="I1496" t="s">
        <v>960</v>
      </c>
      <c r="J1496">
        <v>3</v>
      </c>
      <c r="K1496" t="e">
        <f>VLOOKUP(Cours_statut[[#This Row],[CodeCours]],Tableau1[[Code de Cours Complet]:[Évaluations]],5,0)</f>
        <v>#N/A</v>
      </c>
      <c r="L1496" s="2">
        <v>38141</v>
      </c>
      <c r="M1496" t="s">
        <v>961</v>
      </c>
      <c r="N1496" t="s">
        <v>344</v>
      </c>
    </row>
    <row r="1497" spans="1:14" hidden="1" x14ac:dyDescent="0.25">
      <c r="A1497" t="s">
        <v>2930</v>
      </c>
      <c r="B1497" t="s">
        <v>2934</v>
      </c>
      <c r="C1497">
        <v>19</v>
      </c>
      <c r="D1497">
        <v>2</v>
      </c>
      <c r="E1497" t="str">
        <f>_xlfn.CONCAT(Cours_statut[[#This Row],[Code MEQ]],"-",Cours_statut[[#This Row],[Code d''option]],"-0",Cours_statut[[#This Row],[Version du cours]])</f>
        <v>601-FPH-04-19-02</v>
      </c>
      <c r="F1497">
        <v>4</v>
      </c>
      <c r="G1497">
        <v>2</v>
      </c>
      <c r="H1497" s="2">
        <v>37657</v>
      </c>
      <c r="I1497" t="s">
        <v>960</v>
      </c>
      <c r="J1497">
        <v>3</v>
      </c>
      <c r="K1497" t="e">
        <f>VLOOKUP(Cours_statut[[#This Row],[CodeCours]],Tableau1[[Code de Cours Complet]:[Évaluations]],5,0)</f>
        <v>#N/A</v>
      </c>
      <c r="L1497" s="2">
        <v>38141</v>
      </c>
      <c r="M1497" t="s">
        <v>961</v>
      </c>
      <c r="N1497" t="s">
        <v>344</v>
      </c>
    </row>
    <row r="1498" spans="1:14" hidden="1" x14ac:dyDescent="0.25">
      <c r="A1498" t="s">
        <v>1237</v>
      </c>
      <c r="B1498" t="s">
        <v>1242</v>
      </c>
      <c r="C1498">
        <v>19</v>
      </c>
      <c r="D1498">
        <v>2</v>
      </c>
      <c r="E1498" t="str">
        <f>_xlfn.CONCAT(Cours_statut[[#This Row],[Code MEQ]],"-",Cours_statut[[#This Row],[Code d''option]],"-0",Cours_statut[[#This Row],[Version du cours]])</f>
        <v>201-105-77-19-02</v>
      </c>
      <c r="F1498">
        <v>4</v>
      </c>
      <c r="G1498">
        <v>1</v>
      </c>
      <c r="H1498" s="2">
        <v>37369</v>
      </c>
      <c r="I1498" t="s">
        <v>960</v>
      </c>
      <c r="J1498">
        <v>3</v>
      </c>
      <c r="K1498" t="e">
        <f>VLOOKUP(Cours_statut[[#This Row],[CodeCours]],Tableau1[[Code de Cours Complet]:[Évaluations]],5,0)</f>
        <v>#N/A</v>
      </c>
      <c r="L1498" s="2">
        <v>38140</v>
      </c>
      <c r="M1498" t="s">
        <v>961</v>
      </c>
      <c r="N1498" t="s">
        <v>344</v>
      </c>
    </row>
    <row r="1499" spans="1:14" hidden="1" x14ac:dyDescent="0.25">
      <c r="A1499" t="s">
        <v>1695</v>
      </c>
      <c r="B1499" t="s">
        <v>1710</v>
      </c>
      <c r="C1499">
        <v>52</v>
      </c>
      <c r="D1499">
        <v>1</v>
      </c>
      <c r="E1499" t="str">
        <f>_xlfn.CONCAT(Cours_statut[[#This Row],[Code MEQ]],"-",Cours_statut[[#This Row],[Code d''option]],"-0",Cours_statut[[#This Row],[Version du cours]])</f>
        <v>340-103-04-52-01</v>
      </c>
      <c r="F1499">
        <v>5</v>
      </c>
      <c r="G1499">
        <v>1</v>
      </c>
      <c r="H1499" s="2">
        <v>38077</v>
      </c>
      <c r="I1499" t="s">
        <v>960</v>
      </c>
      <c r="J1499">
        <v>3</v>
      </c>
      <c r="K1499" t="e">
        <f>VLOOKUP(Cours_statut[[#This Row],[CodeCours]],Tableau1[[Code de Cours Complet]:[Évaluations]],5,0)</f>
        <v>#N/A</v>
      </c>
      <c r="L1499" s="2">
        <v>38138</v>
      </c>
      <c r="M1499" t="s">
        <v>961</v>
      </c>
      <c r="N1499" t="s">
        <v>344</v>
      </c>
    </row>
    <row r="1500" spans="1:14" hidden="1" x14ac:dyDescent="0.25">
      <c r="A1500" t="s">
        <v>1695</v>
      </c>
      <c r="B1500" t="s">
        <v>1711</v>
      </c>
      <c r="C1500">
        <v>52</v>
      </c>
      <c r="D1500">
        <v>2</v>
      </c>
      <c r="E1500" t="str">
        <f>_xlfn.CONCAT(Cours_statut[[#This Row],[Code MEQ]],"-",Cours_statut[[#This Row],[Code d''option]],"-0",Cours_statut[[#This Row],[Version du cours]])</f>
        <v>340-103-04-52-02</v>
      </c>
      <c r="F1500">
        <v>0</v>
      </c>
      <c r="G1500">
        <v>1</v>
      </c>
      <c r="H1500" s="2">
        <v>38138</v>
      </c>
      <c r="I1500" t="s">
        <v>960</v>
      </c>
      <c r="J1500">
        <v>3</v>
      </c>
      <c r="K1500" t="e">
        <f>VLOOKUP(Cours_statut[[#This Row],[CodeCours]],Tableau1[[Code de Cours Complet]:[Évaluations]],5,0)</f>
        <v>#N/A</v>
      </c>
      <c r="L1500" s="2">
        <v>38138</v>
      </c>
      <c r="M1500" t="s">
        <v>961</v>
      </c>
      <c r="N1500" t="s">
        <v>344</v>
      </c>
    </row>
    <row r="1501" spans="1:14" hidden="1" x14ac:dyDescent="0.25">
      <c r="A1501" t="s">
        <v>1088</v>
      </c>
      <c r="B1501" t="s">
        <v>1091</v>
      </c>
      <c r="C1501">
        <v>19</v>
      </c>
      <c r="D1501">
        <v>1</v>
      </c>
      <c r="E1501" t="str">
        <f>_xlfn.CONCAT(Cours_statut[[#This Row],[Code MEQ]],"-",Cours_statut[[#This Row],[Code d''option]],"-0",Cours_statut[[#This Row],[Version du cours]])</f>
        <v>152-115-93-19-01</v>
      </c>
      <c r="F1501">
        <v>5</v>
      </c>
      <c r="G1501">
        <v>1</v>
      </c>
      <c r="H1501" s="2">
        <v>37369</v>
      </c>
      <c r="I1501" t="s">
        <v>960</v>
      </c>
      <c r="J1501">
        <v>3</v>
      </c>
      <c r="K1501" t="e">
        <f>VLOOKUP(Cours_statut[[#This Row],[CodeCours]],Tableau1[[Code de Cours Complet]:[Évaluations]],5,0)</f>
        <v>#N/A</v>
      </c>
      <c r="L1501" s="2">
        <v>38133</v>
      </c>
      <c r="M1501" t="s">
        <v>961</v>
      </c>
      <c r="N1501" t="s">
        <v>344</v>
      </c>
    </row>
    <row r="1502" spans="1:14" x14ac:dyDescent="0.25">
      <c r="A1502" t="s">
        <v>1992</v>
      </c>
      <c r="B1502" t="s">
        <v>1996</v>
      </c>
      <c r="C1502">
        <v>55</v>
      </c>
      <c r="D1502">
        <v>1</v>
      </c>
      <c r="E1502" t="str">
        <f>_xlfn.CONCAT(Cours_statut[[#This Row],[Code MEQ]],"-",Cours_statut[[#This Row],[Code d''option]],"-0",Cours_statut[[#This Row],[Version du cours]])</f>
        <v>383-303-FD-55-01</v>
      </c>
      <c r="F1502">
        <v>4</v>
      </c>
      <c r="G1502">
        <v>1</v>
      </c>
      <c r="H1502" s="2">
        <v>40865</v>
      </c>
      <c r="I1502" t="s">
        <v>974</v>
      </c>
      <c r="J1502">
        <v>2</v>
      </c>
      <c r="K1502" t="str">
        <f>VLOOKUP(Cours_statut[[#This Row],[CodeCours]],Tableau1[[Code de Cours Complet]:[Évaluations]],5,0)</f>
        <v>EFel1</v>
      </c>
      <c r="L1502" s="2"/>
      <c r="M1502" t="s">
        <v>344</v>
      </c>
      <c r="N1502" t="s">
        <v>344</v>
      </c>
    </row>
    <row r="1503" spans="1:14" hidden="1" x14ac:dyDescent="0.25">
      <c r="A1503" t="s">
        <v>1092</v>
      </c>
      <c r="B1503" t="s">
        <v>1095</v>
      </c>
      <c r="C1503">
        <v>19</v>
      </c>
      <c r="D1503">
        <v>1</v>
      </c>
      <c r="E1503" t="str">
        <f>_xlfn.CONCAT(Cours_statut[[#This Row],[Code MEQ]],"-",Cours_statut[[#This Row],[Code d''option]],"-0",Cours_statut[[#This Row],[Version du cours]])</f>
        <v>152-125-93-19-01</v>
      </c>
      <c r="F1503">
        <v>5</v>
      </c>
      <c r="G1503">
        <v>1</v>
      </c>
      <c r="H1503" s="2">
        <v>37369</v>
      </c>
      <c r="I1503" t="s">
        <v>960</v>
      </c>
      <c r="J1503">
        <v>3</v>
      </c>
      <c r="K1503" t="e">
        <f>VLOOKUP(Cours_statut[[#This Row],[CodeCours]],Tableau1[[Code de Cours Complet]:[Évaluations]],5,0)</f>
        <v>#N/A</v>
      </c>
      <c r="L1503" s="2">
        <v>38133</v>
      </c>
      <c r="M1503" t="s">
        <v>961</v>
      </c>
      <c r="N1503" t="s">
        <v>344</v>
      </c>
    </row>
    <row r="1504" spans="1:14" hidden="1" x14ac:dyDescent="0.25">
      <c r="A1504" t="s">
        <v>1096</v>
      </c>
      <c r="B1504" t="s">
        <v>1099</v>
      </c>
      <c r="C1504">
        <v>19</v>
      </c>
      <c r="D1504">
        <v>1</v>
      </c>
      <c r="E1504" t="str">
        <f>_xlfn.CONCAT(Cours_statut[[#This Row],[Code MEQ]],"-",Cours_statut[[#This Row],[Code d''option]],"-0",Cours_statut[[#This Row],[Version du cours]])</f>
        <v>152-135-93-19-01</v>
      </c>
      <c r="F1504">
        <v>3</v>
      </c>
      <c r="G1504">
        <v>1</v>
      </c>
      <c r="H1504" s="2">
        <v>37369</v>
      </c>
      <c r="I1504" t="s">
        <v>960</v>
      </c>
      <c r="J1504">
        <v>3</v>
      </c>
      <c r="K1504" t="e">
        <f>VLOOKUP(Cours_statut[[#This Row],[CodeCours]],Tableau1[[Code de Cours Complet]:[Évaluations]],5,0)</f>
        <v>#N/A</v>
      </c>
      <c r="L1504" s="2">
        <v>38133</v>
      </c>
      <c r="M1504" t="s">
        <v>961</v>
      </c>
      <c r="N1504" t="s">
        <v>344</v>
      </c>
    </row>
    <row r="1505" spans="1:14" hidden="1" x14ac:dyDescent="0.25">
      <c r="A1505" t="s">
        <v>1100</v>
      </c>
      <c r="B1505" t="s">
        <v>1103</v>
      </c>
      <c r="C1505">
        <v>19</v>
      </c>
      <c r="D1505">
        <v>1</v>
      </c>
      <c r="E1505" t="str">
        <f>_xlfn.CONCAT(Cours_statut[[#This Row],[Code MEQ]],"-",Cours_statut[[#This Row],[Code d''option]],"-0",Cours_statut[[#This Row],[Version du cours]])</f>
        <v>152-155-93-19-01</v>
      </c>
      <c r="F1505">
        <v>5</v>
      </c>
      <c r="G1505">
        <v>1</v>
      </c>
      <c r="H1505" s="2">
        <v>37369</v>
      </c>
      <c r="I1505" t="s">
        <v>960</v>
      </c>
      <c r="J1505">
        <v>3</v>
      </c>
      <c r="K1505" t="e">
        <f>VLOOKUP(Cours_statut[[#This Row],[CodeCours]],Tableau1[[Code de Cours Complet]:[Évaluations]],5,0)</f>
        <v>#N/A</v>
      </c>
      <c r="L1505" s="2">
        <v>38133</v>
      </c>
      <c r="M1505" t="s">
        <v>961</v>
      </c>
      <c r="N1505" t="s">
        <v>344</v>
      </c>
    </row>
    <row r="1506" spans="1:14" hidden="1" x14ac:dyDescent="0.25">
      <c r="A1506" t="s">
        <v>3160</v>
      </c>
      <c r="B1506" t="s">
        <v>3166</v>
      </c>
      <c r="C1506">
        <v>21</v>
      </c>
      <c r="D1506">
        <v>1</v>
      </c>
      <c r="E1506" t="str">
        <f>_xlfn.CONCAT(Cours_statut[[#This Row],[Code MEQ]],"-",Cours_statut[[#This Row],[Code d''option]],"-0",Cours_statut[[#This Row],[Version du cours]])</f>
        <v>608-201-81-21-01</v>
      </c>
      <c r="F1506">
        <v>5</v>
      </c>
      <c r="G1506">
        <v>1</v>
      </c>
      <c r="H1506" s="2">
        <v>37102</v>
      </c>
      <c r="I1506" t="s">
        <v>960</v>
      </c>
      <c r="J1506">
        <v>3</v>
      </c>
      <c r="K1506" t="e">
        <f>VLOOKUP(Cours_statut[[#This Row],[CodeCours]],Tableau1[[Code de Cours Complet]:[Évaluations]],5,0)</f>
        <v>#N/A</v>
      </c>
      <c r="L1506" s="2">
        <v>38131</v>
      </c>
      <c r="M1506" t="s">
        <v>961</v>
      </c>
      <c r="N1506" t="s">
        <v>344</v>
      </c>
    </row>
    <row r="1507" spans="1:14" hidden="1" x14ac:dyDescent="0.25">
      <c r="A1507" t="s">
        <v>3051</v>
      </c>
      <c r="B1507" t="s">
        <v>3053</v>
      </c>
      <c r="C1507">
        <v>10</v>
      </c>
      <c r="D1507">
        <v>1</v>
      </c>
      <c r="E1507" t="str">
        <f>_xlfn.CONCAT(Cours_statut[[#This Row],[Code MEQ]],"-",Cours_statut[[#This Row],[Code d''option]],"-0",Cours_statut[[#This Row],[Version du cours]])</f>
        <v>604-FPJ-03-10-01</v>
      </c>
      <c r="F1507">
        <v>5</v>
      </c>
      <c r="G1507">
        <v>1</v>
      </c>
      <c r="H1507" s="2">
        <v>37076</v>
      </c>
      <c r="I1507" t="s">
        <v>960</v>
      </c>
      <c r="J1507">
        <v>3</v>
      </c>
      <c r="K1507" t="e">
        <f>VLOOKUP(Cours_statut[[#This Row],[CodeCours]],Tableau1[[Code de Cours Complet]:[Évaluations]],5,0)</f>
        <v>#N/A</v>
      </c>
      <c r="L1507" s="2">
        <v>38125</v>
      </c>
      <c r="M1507" t="s">
        <v>961</v>
      </c>
      <c r="N1507" t="s">
        <v>344</v>
      </c>
    </row>
    <row r="1508" spans="1:14" hidden="1" x14ac:dyDescent="0.25">
      <c r="A1508" t="s">
        <v>3051</v>
      </c>
      <c r="B1508" t="s">
        <v>3056</v>
      </c>
      <c r="C1508">
        <v>11</v>
      </c>
      <c r="D1508">
        <v>1</v>
      </c>
      <c r="E1508" t="str">
        <f>_xlfn.CONCAT(Cours_statut[[#This Row],[Code MEQ]],"-",Cours_statut[[#This Row],[Code d''option]],"-0",Cours_statut[[#This Row],[Version du cours]])</f>
        <v>604-FPJ-03-11-01</v>
      </c>
      <c r="F1508">
        <v>4</v>
      </c>
      <c r="G1508">
        <v>2</v>
      </c>
      <c r="H1508" s="2">
        <v>38125</v>
      </c>
      <c r="I1508" t="s">
        <v>960</v>
      </c>
      <c r="J1508">
        <v>3</v>
      </c>
      <c r="K1508" t="e">
        <f>VLOOKUP(Cours_statut[[#This Row],[CodeCours]],Tableau1[[Code de Cours Complet]:[Évaluations]],5,0)</f>
        <v>#N/A</v>
      </c>
      <c r="L1508" s="2">
        <v>38125</v>
      </c>
      <c r="M1508" t="s">
        <v>961</v>
      </c>
      <c r="N1508" t="s">
        <v>344</v>
      </c>
    </row>
    <row r="1509" spans="1:14" x14ac:dyDescent="0.25">
      <c r="A1509" t="s">
        <v>1291</v>
      </c>
      <c r="B1509" t="s">
        <v>1292</v>
      </c>
      <c r="C1509">
        <v>10</v>
      </c>
      <c r="D1509">
        <v>1</v>
      </c>
      <c r="E1509" t="str">
        <f>_xlfn.CONCAT(Cours_statut[[#This Row],[Code MEQ]],"-",Cours_statut[[#This Row],[Code d''option]],"-0",Cours_statut[[#This Row],[Version du cours]])</f>
        <v>201-302-FD-10-01</v>
      </c>
      <c r="F1509">
        <v>4</v>
      </c>
      <c r="G1509">
        <v>1</v>
      </c>
      <c r="H1509" s="2">
        <v>40750</v>
      </c>
      <c r="I1509" t="s">
        <v>974</v>
      </c>
      <c r="J1509">
        <v>2</v>
      </c>
      <c r="K1509" t="str">
        <f>VLOOKUP(Cours_statut[[#This Row],[CodeCours]],Tableau1[[Code de Cours Complet]:[Évaluations]],5,0)</f>
        <v>EFel1</v>
      </c>
      <c r="L1509" s="2"/>
      <c r="M1509" t="s">
        <v>344</v>
      </c>
      <c r="N1509" t="s">
        <v>344</v>
      </c>
    </row>
    <row r="1510" spans="1:14" hidden="1" x14ac:dyDescent="0.25">
      <c r="A1510" t="s">
        <v>1020</v>
      </c>
      <c r="B1510" t="s">
        <v>1022</v>
      </c>
      <c r="C1510">
        <v>10</v>
      </c>
      <c r="D1510">
        <v>1</v>
      </c>
      <c r="E1510" t="str">
        <f>_xlfn.CONCAT(Cours_statut[[#This Row],[Code MEQ]],"-",Cours_statut[[#This Row],[Code d''option]],"-0",Cours_statut[[#This Row],[Version du cours]])</f>
        <v>109-103-02-10-01</v>
      </c>
      <c r="F1510">
        <v>3</v>
      </c>
      <c r="G1510">
        <v>1</v>
      </c>
      <c r="H1510" s="2">
        <v>37070</v>
      </c>
      <c r="I1510" t="s">
        <v>960</v>
      </c>
      <c r="J1510">
        <v>3</v>
      </c>
      <c r="K1510" t="e">
        <f>VLOOKUP(Cours_statut[[#This Row],[CodeCours]],Tableau1[[Code de Cours Complet]:[Évaluations]],5,0)</f>
        <v>#N/A</v>
      </c>
      <c r="L1510" s="2">
        <v>38121</v>
      </c>
      <c r="M1510" t="s">
        <v>961</v>
      </c>
      <c r="N1510" t="s">
        <v>344</v>
      </c>
    </row>
    <row r="1511" spans="1:14" hidden="1" x14ac:dyDescent="0.25">
      <c r="A1511" t="s">
        <v>1695</v>
      </c>
      <c r="B1511" t="s">
        <v>1707</v>
      </c>
      <c r="C1511">
        <v>50</v>
      </c>
      <c r="D1511">
        <v>3</v>
      </c>
      <c r="E1511" t="str">
        <f>_xlfn.CONCAT(Cours_statut[[#This Row],[Code MEQ]],"-",Cours_statut[[#This Row],[Code d''option]],"-0",Cours_statut[[#This Row],[Version du cours]])</f>
        <v>340-103-04-50-03</v>
      </c>
      <c r="F1511">
        <v>3</v>
      </c>
      <c r="G1511">
        <v>1</v>
      </c>
      <c r="H1511" s="2">
        <v>37663</v>
      </c>
      <c r="I1511" t="s">
        <v>960</v>
      </c>
      <c r="J1511">
        <v>3</v>
      </c>
      <c r="K1511" t="e">
        <f>VLOOKUP(Cours_statut[[#This Row],[CodeCours]],Tableau1[[Code de Cours Complet]:[Évaluations]],5,0)</f>
        <v>#N/A</v>
      </c>
      <c r="L1511" s="2">
        <v>38121</v>
      </c>
      <c r="M1511" t="s">
        <v>961</v>
      </c>
      <c r="N1511" t="s">
        <v>344</v>
      </c>
    </row>
    <row r="1512" spans="1:14" hidden="1" x14ac:dyDescent="0.25">
      <c r="A1512" t="s">
        <v>1589</v>
      </c>
      <c r="B1512" t="s">
        <v>1594</v>
      </c>
      <c r="C1512">
        <v>80</v>
      </c>
      <c r="D1512">
        <v>1</v>
      </c>
      <c r="E1512" t="str">
        <f>_xlfn.CONCAT(Cours_statut[[#This Row],[Code MEQ]],"-",Cours_statut[[#This Row],[Code d''option]],"-0",Cours_statut[[#This Row],[Version du cours]])</f>
        <v>322-743-RL-80-01</v>
      </c>
      <c r="F1512">
        <v>3</v>
      </c>
      <c r="G1512">
        <v>1</v>
      </c>
      <c r="H1512" s="2">
        <v>37993</v>
      </c>
      <c r="I1512" t="s">
        <v>960</v>
      </c>
      <c r="J1512">
        <v>3</v>
      </c>
      <c r="K1512" t="e">
        <f>VLOOKUP(Cours_statut[[#This Row],[CodeCours]],Tableau1[[Code de Cours Complet]:[Évaluations]],5,0)</f>
        <v>#N/A</v>
      </c>
      <c r="L1512" s="2">
        <v>38072</v>
      </c>
      <c r="M1512" t="s">
        <v>961</v>
      </c>
      <c r="N1512" t="s">
        <v>344</v>
      </c>
    </row>
    <row r="1513" spans="1:14" hidden="1" x14ac:dyDescent="0.25">
      <c r="A1513" t="s">
        <v>1293</v>
      </c>
      <c r="B1513" t="s">
        <v>1306</v>
      </c>
      <c r="C1513">
        <v>19</v>
      </c>
      <c r="D1513">
        <v>1</v>
      </c>
      <c r="E1513" t="str">
        <f>_xlfn.CONCAT(Cours_statut[[#This Row],[Code MEQ]],"-",Cours_statut[[#This Row],[Code d''option]],"-0",Cours_statut[[#This Row],[Version du cours]])</f>
        <v>201-337-77-19-01</v>
      </c>
      <c r="F1513">
        <v>0</v>
      </c>
      <c r="G1513">
        <v>1</v>
      </c>
      <c r="H1513" s="2">
        <v>38028</v>
      </c>
      <c r="I1513" t="s">
        <v>960</v>
      </c>
      <c r="J1513">
        <v>3</v>
      </c>
      <c r="K1513" t="e">
        <f>VLOOKUP(Cours_statut[[#This Row],[CodeCours]],Tableau1[[Code de Cours Complet]:[Évaluations]],5,0)</f>
        <v>#N/A</v>
      </c>
      <c r="L1513" s="2">
        <v>38028</v>
      </c>
      <c r="M1513" t="s">
        <v>961</v>
      </c>
      <c r="N1513" t="s">
        <v>344</v>
      </c>
    </row>
    <row r="1514" spans="1:14" hidden="1" x14ac:dyDescent="0.25">
      <c r="A1514" t="s">
        <v>1293</v>
      </c>
      <c r="B1514" t="s">
        <v>1307</v>
      </c>
      <c r="C1514">
        <v>19</v>
      </c>
      <c r="D1514">
        <v>2</v>
      </c>
      <c r="E1514" t="str">
        <f>_xlfn.CONCAT(Cours_statut[[#This Row],[Code MEQ]],"-",Cours_statut[[#This Row],[Code d''option]],"-0",Cours_statut[[#This Row],[Version du cours]])</f>
        <v>201-337-77-19-02</v>
      </c>
      <c r="F1514">
        <v>0</v>
      </c>
      <c r="G1514">
        <v>1</v>
      </c>
      <c r="H1514" s="2">
        <v>38028</v>
      </c>
      <c r="I1514" t="s">
        <v>960</v>
      </c>
      <c r="J1514">
        <v>3</v>
      </c>
      <c r="K1514" t="e">
        <f>VLOOKUP(Cours_statut[[#This Row],[CodeCours]],Tableau1[[Code de Cours Complet]:[Évaluations]],5,0)</f>
        <v>#N/A</v>
      </c>
      <c r="L1514" s="2">
        <v>38028</v>
      </c>
      <c r="M1514" t="s">
        <v>961</v>
      </c>
      <c r="N1514" t="s">
        <v>344</v>
      </c>
    </row>
    <row r="1515" spans="1:14" x14ac:dyDescent="0.25">
      <c r="A1515" t="s">
        <v>2033</v>
      </c>
      <c r="B1515" t="s">
        <v>2036</v>
      </c>
      <c r="C1515">
        <v>60</v>
      </c>
      <c r="D1515">
        <v>1</v>
      </c>
      <c r="E1515" t="str">
        <f>_xlfn.CONCAT(Cours_statut[[#This Row],[Code MEQ]],"-",Cours_statut[[#This Row],[Code d''option]],"-0",Cours_statut[[#This Row],[Version du cours]])</f>
        <v>385-203-FD-60-01</v>
      </c>
      <c r="F1515">
        <v>4</v>
      </c>
      <c r="G1515">
        <v>1</v>
      </c>
      <c r="H1515" s="2">
        <v>40723</v>
      </c>
      <c r="I1515" t="s">
        <v>974</v>
      </c>
      <c r="J1515">
        <v>2</v>
      </c>
      <c r="K1515" t="str">
        <f>VLOOKUP(Cours_statut[[#This Row],[CodeCours]],Tableau1[[Code de Cours Complet]:[Évaluations]],5,0)</f>
        <v>EFel1</v>
      </c>
      <c r="L1515" s="2"/>
      <c r="M1515" t="s">
        <v>344</v>
      </c>
      <c r="N1515" t="s">
        <v>344</v>
      </c>
    </row>
    <row r="1516" spans="1:14" hidden="1" x14ac:dyDescent="0.25">
      <c r="A1516" t="s">
        <v>1293</v>
      </c>
      <c r="B1516" t="s">
        <v>1308</v>
      </c>
      <c r="C1516">
        <v>19</v>
      </c>
      <c r="D1516">
        <v>3</v>
      </c>
      <c r="E1516" t="str">
        <f>_xlfn.CONCAT(Cours_statut[[#This Row],[Code MEQ]],"-",Cours_statut[[#This Row],[Code d''option]],"-0",Cours_statut[[#This Row],[Version du cours]])</f>
        <v>201-337-77-19-03</v>
      </c>
      <c r="F1516">
        <v>0</v>
      </c>
      <c r="G1516">
        <v>1</v>
      </c>
      <c r="H1516" s="2">
        <v>38028</v>
      </c>
      <c r="I1516" t="s">
        <v>960</v>
      </c>
      <c r="J1516">
        <v>3</v>
      </c>
      <c r="K1516" t="e">
        <f>VLOOKUP(Cours_statut[[#This Row],[CodeCours]],Tableau1[[Code de Cours Complet]:[Évaluations]],5,0)</f>
        <v>#N/A</v>
      </c>
      <c r="L1516" s="2">
        <v>38028</v>
      </c>
      <c r="M1516" t="s">
        <v>961</v>
      </c>
      <c r="N1516" t="s">
        <v>344</v>
      </c>
    </row>
    <row r="1517" spans="1:14" hidden="1" x14ac:dyDescent="0.25">
      <c r="A1517" t="s">
        <v>1358</v>
      </c>
      <c r="B1517" t="s">
        <v>1364</v>
      </c>
      <c r="C1517">
        <v>19</v>
      </c>
      <c r="D1517">
        <v>1</v>
      </c>
      <c r="E1517" t="str">
        <f>_xlfn.CONCAT(Cours_statut[[#This Row],[Code MEQ]],"-",Cours_statut[[#This Row],[Code d''option]],"-0",Cours_statut[[#This Row],[Version du cours]])</f>
        <v>201-NYB-05-19-01</v>
      </c>
      <c r="F1517">
        <v>0</v>
      </c>
      <c r="G1517">
        <v>1</v>
      </c>
      <c r="H1517" s="2">
        <v>38028</v>
      </c>
      <c r="I1517" t="s">
        <v>960</v>
      </c>
      <c r="J1517">
        <v>3</v>
      </c>
      <c r="K1517" t="e">
        <f>VLOOKUP(Cours_statut[[#This Row],[CodeCours]],Tableau1[[Code de Cours Complet]:[Évaluations]],5,0)</f>
        <v>#N/A</v>
      </c>
      <c r="L1517" s="2">
        <v>38028</v>
      </c>
      <c r="M1517" t="s">
        <v>961</v>
      </c>
      <c r="N1517" t="s">
        <v>344</v>
      </c>
    </row>
    <row r="1518" spans="1:14" hidden="1" x14ac:dyDescent="0.25">
      <c r="A1518" t="s">
        <v>2831</v>
      </c>
      <c r="B1518" t="s">
        <v>2845</v>
      </c>
      <c r="C1518">
        <v>59</v>
      </c>
      <c r="D1518">
        <v>2</v>
      </c>
      <c r="E1518" t="str">
        <f>_xlfn.CONCAT(Cours_statut[[#This Row],[Code MEQ]],"-",Cours_statut[[#This Row],[Code d''option]],"-0",Cours_statut[[#This Row],[Version du cours]])</f>
        <v>601-103-04-59-02</v>
      </c>
      <c r="F1518">
        <v>4</v>
      </c>
      <c r="G1518">
        <v>1</v>
      </c>
      <c r="H1518" s="2">
        <v>37495</v>
      </c>
      <c r="I1518" t="s">
        <v>960</v>
      </c>
      <c r="J1518">
        <v>3</v>
      </c>
      <c r="K1518" t="e">
        <f>VLOOKUP(Cours_statut[[#This Row],[CodeCours]],Tableau1[[Code de Cours Complet]:[Évaluations]],5,0)</f>
        <v>#N/A</v>
      </c>
      <c r="L1518" s="2">
        <v>37993</v>
      </c>
      <c r="M1518" t="s">
        <v>961</v>
      </c>
      <c r="N1518" t="s">
        <v>344</v>
      </c>
    </row>
    <row r="1519" spans="1:14" hidden="1" x14ac:dyDescent="0.25">
      <c r="A1519" t="s">
        <v>3183</v>
      </c>
      <c r="B1519" t="s">
        <v>3191</v>
      </c>
      <c r="C1519">
        <v>20</v>
      </c>
      <c r="D1519">
        <v>1</v>
      </c>
      <c r="E1519" t="str">
        <f>_xlfn.CONCAT(Cours_statut[[#This Row],[Code MEQ]],"-",Cours_statut[[#This Row],[Code d''option]],"-0",Cours_statut[[#This Row],[Version du cours]])</f>
        <v>608-FPG-03-20-01</v>
      </c>
      <c r="F1519">
        <v>5</v>
      </c>
      <c r="G1519">
        <v>1</v>
      </c>
      <c r="H1519" s="2">
        <v>37077</v>
      </c>
      <c r="I1519" t="s">
        <v>960</v>
      </c>
      <c r="J1519">
        <v>3</v>
      </c>
      <c r="K1519" t="e">
        <f>VLOOKUP(Cours_statut[[#This Row],[CodeCours]],Tableau1[[Code de Cours Complet]:[Évaluations]],5,0)</f>
        <v>#N/A</v>
      </c>
      <c r="L1519" s="2">
        <v>37958</v>
      </c>
      <c r="M1519" t="s">
        <v>961</v>
      </c>
      <c r="N1519" t="s">
        <v>344</v>
      </c>
    </row>
    <row r="1520" spans="1:14" hidden="1" x14ac:dyDescent="0.25">
      <c r="A1520" t="s">
        <v>3183</v>
      </c>
      <c r="B1520" t="s">
        <v>3193</v>
      </c>
      <c r="C1520">
        <v>21</v>
      </c>
      <c r="D1520">
        <v>1</v>
      </c>
      <c r="E1520" t="str">
        <f>_xlfn.CONCAT(Cours_statut[[#This Row],[Code MEQ]],"-",Cours_statut[[#This Row],[Code d''option]],"-0",Cours_statut[[#This Row],[Version du cours]])</f>
        <v>608-FPG-03-21-01</v>
      </c>
      <c r="F1520">
        <v>5</v>
      </c>
      <c r="G1520">
        <v>1</v>
      </c>
      <c r="H1520" s="2">
        <v>37102</v>
      </c>
      <c r="I1520" t="s">
        <v>960</v>
      </c>
      <c r="J1520">
        <v>3</v>
      </c>
      <c r="K1520" t="e">
        <f>VLOOKUP(Cours_statut[[#This Row],[CodeCours]],Tableau1[[Code de Cours Complet]:[Évaluations]],5,0)</f>
        <v>#N/A</v>
      </c>
      <c r="L1520" s="2">
        <v>37958</v>
      </c>
      <c r="M1520" t="s">
        <v>961</v>
      </c>
      <c r="N1520" t="s">
        <v>344</v>
      </c>
    </row>
    <row r="1521" spans="1:14" hidden="1" x14ac:dyDescent="0.25">
      <c r="A1521" t="s">
        <v>2169</v>
      </c>
      <c r="B1521" t="s">
        <v>2177</v>
      </c>
      <c r="C1521">
        <v>80</v>
      </c>
      <c r="D1521">
        <v>1</v>
      </c>
      <c r="E1521" t="str">
        <f>_xlfn.CONCAT(Cours_statut[[#This Row],[Code MEQ]],"-",Cours_statut[[#This Row],[Code d''option]],"-0",Cours_statut[[#This Row],[Version du cours]])</f>
        <v>401-435-90-80-01</v>
      </c>
      <c r="F1521">
        <v>0</v>
      </c>
      <c r="G1521">
        <v>1</v>
      </c>
      <c r="H1521" s="2">
        <v>37944</v>
      </c>
      <c r="I1521" t="s">
        <v>960</v>
      </c>
      <c r="J1521">
        <v>3</v>
      </c>
      <c r="K1521" t="e">
        <f>VLOOKUP(Cours_statut[[#This Row],[CodeCours]],Tableau1[[Code de Cours Complet]:[Évaluations]],5,0)</f>
        <v>#N/A</v>
      </c>
      <c r="L1521" s="2">
        <v>37944</v>
      </c>
      <c r="M1521" t="s">
        <v>961</v>
      </c>
      <c r="N1521" t="s">
        <v>344</v>
      </c>
    </row>
    <row r="1522" spans="1:14" x14ac:dyDescent="0.25">
      <c r="A1522" t="s">
        <v>2116</v>
      </c>
      <c r="B1522" t="s">
        <v>2117</v>
      </c>
      <c r="C1522">
        <v>60</v>
      </c>
      <c r="D1522">
        <v>1</v>
      </c>
      <c r="E1522" t="str">
        <f>_xlfn.CONCAT(Cours_statut[[#This Row],[Code MEQ]],"-",Cours_statut[[#This Row],[Code d''option]],"-0",Cours_statut[[#This Row],[Version du cours]])</f>
        <v>401-203-FD-60-01</v>
      </c>
      <c r="F1522">
        <v>4</v>
      </c>
      <c r="G1522">
        <v>1</v>
      </c>
      <c r="H1522" s="2">
        <v>40395</v>
      </c>
      <c r="I1522" t="s">
        <v>974</v>
      </c>
      <c r="J1522">
        <v>2</v>
      </c>
      <c r="K1522" t="str">
        <f>VLOOKUP(Cours_statut[[#This Row],[CodeCours]],Tableau1[[Code de Cours Complet]:[Évaluations]],5,0)</f>
        <v>EFel1</v>
      </c>
      <c r="L1522" s="2"/>
      <c r="M1522" t="s">
        <v>344</v>
      </c>
      <c r="N1522" t="s">
        <v>344</v>
      </c>
    </row>
    <row r="1523" spans="1:14" hidden="1" x14ac:dyDescent="0.25">
      <c r="A1523" t="s">
        <v>2169</v>
      </c>
      <c r="B1523" t="s">
        <v>2178</v>
      </c>
      <c r="C1523">
        <v>80</v>
      </c>
      <c r="D1523">
        <v>2</v>
      </c>
      <c r="E1523" t="str">
        <f>_xlfn.CONCAT(Cours_statut[[#This Row],[Code MEQ]],"-",Cours_statut[[#This Row],[Code d''option]],"-0",Cours_statut[[#This Row],[Version du cours]])</f>
        <v>401-435-90-80-02</v>
      </c>
      <c r="F1523">
        <v>0</v>
      </c>
      <c r="G1523">
        <v>1</v>
      </c>
      <c r="H1523" s="2">
        <v>37944</v>
      </c>
      <c r="I1523" t="s">
        <v>960</v>
      </c>
      <c r="J1523">
        <v>3</v>
      </c>
      <c r="K1523" t="e">
        <f>VLOOKUP(Cours_statut[[#This Row],[CodeCours]],Tableau1[[Code de Cours Complet]:[Évaluations]],5,0)</f>
        <v>#N/A</v>
      </c>
      <c r="L1523" s="2">
        <v>37944</v>
      </c>
      <c r="M1523" t="s">
        <v>961</v>
      </c>
      <c r="N1523" t="s">
        <v>344</v>
      </c>
    </row>
    <row r="1524" spans="1:14" hidden="1" x14ac:dyDescent="0.25">
      <c r="A1524" t="s">
        <v>2997</v>
      </c>
      <c r="B1524" t="s">
        <v>3008</v>
      </c>
      <c r="C1524">
        <v>59</v>
      </c>
      <c r="D1524">
        <v>1</v>
      </c>
      <c r="E1524" t="str">
        <f>_xlfn.CONCAT(Cours_statut[[#This Row],[Code MEQ]],"-",Cours_statut[[#This Row],[Code d''option]],"-0",Cours_statut[[#This Row],[Version du cours]])</f>
        <v>604-101-03-59-01</v>
      </c>
      <c r="F1524">
        <v>5</v>
      </c>
      <c r="G1524">
        <v>1</v>
      </c>
      <c r="H1524" s="2">
        <v>37410</v>
      </c>
      <c r="I1524" t="s">
        <v>960</v>
      </c>
      <c r="J1524">
        <v>3</v>
      </c>
      <c r="K1524" t="e">
        <f>VLOOKUP(Cours_statut[[#This Row],[CodeCours]],Tableau1[[Code de Cours Complet]:[Évaluations]],5,0)</f>
        <v>#N/A</v>
      </c>
      <c r="L1524" s="2">
        <v>37944</v>
      </c>
      <c r="M1524" t="s">
        <v>961</v>
      </c>
      <c r="N1524" t="s">
        <v>344</v>
      </c>
    </row>
    <row r="1525" spans="1:14" hidden="1" x14ac:dyDescent="0.25">
      <c r="A1525" t="s">
        <v>2781</v>
      </c>
      <c r="B1525" t="s">
        <v>2795</v>
      </c>
      <c r="C1525">
        <v>80</v>
      </c>
      <c r="D1525">
        <v>1</v>
      </c>
      <c r="E1525" t="str">
        <f>_xlfn.CONCAT(Cours_statut[[#This Row],[Code MEQ]],"-",Cours_statut[[#This Row],[Code d''option]],"-0",Cours_statut[[#This Row],[Version du cours]])</f>
        <v>601-101-04-80-01</v>
      </c>
      <c r="F1525">
        <v>4</v>
      </c>
      <c r="G1525">
        <v>1</v>
      </c>
      <c r="H1525" s="2">
        <v>37903</v>
      </c>
      <c r="I1525" t="s">
        <v>960</v>
      </c>
      <c r="J1525">
        <v>3</v>
      </c>
      <c r="K1525" t="e">
        <f>VLOOKUP(Cours_statut[[#This Row],[CodeCours]],Tableau1[[Code de Cours Complet]:[Évaluations]],5,0)</f>
        <v>#N/A</v>
      </c>
      <c r="L1525" s="2">
        <v>37903</v>
      </c>
      <c r="M1525" t="s">
        <v>961</v>
      </c>
      <c r="N1525" t="s">
        <v>344</v>
      </c>
    </row>
    <row r="1526" spans="1:14" hidden="1" x14ac:dyDescent="0.25">
      <c r="A1526" t="s">
        <v>2914</v>
      </c>
      <c r="B1526" t="s">
        <v>2924</v>
      </c>
      <c r="C1526">
        <v>80</v>
      </c>
      <c r="D1526">
        <v>1</v>
      </c>
      <c r="E1526" t="str">
        <f>_xlfn.CONCAT(Cours_statut[[#This Row],[Code MEQ]],"-",Cours_statut[[#This Row],[Code d''option]],"-0",Cours_statut[[#This Row],[Version du cours]])</f>
        <v>601-FPF-04-80-01</v>
      </c>
      <c r="F1526">
        <v>0</v>
      </c>
      <c r="G1526">
        <v>1</v>
      </c>
      <c r="H1526" s="2">
        <v>37903</v>
      </c>
      <c r="I1526" t="s">
        <v>960</v>
      </c>
      <c r="J1526">
        <v>3</v>
      </c>
      <c r="K1526" t="e">
        <f>VLOOKUP(Cours_statut[[#This Row],[CodeCours]],Tableau1[[Code de Cours Complet]:[Évaluations]],5,0)</f>
        <v>#N/A</v>
      </c>
      <c r="L1526" s="2">
        <v>37903</v>
      </c>
      <c r="M1526" t="s">
        <v>961</v>
      </c>
      <c r="N1526" t="s">
        <v>344</v>
      </c>
    </row>
    <row r="1527" spans="1:14" hidden="1" x14ac:dyDescent="0.25">
      <c r="A1527" t="s">
        <v>2914</v>
      </c>
      <c r="B1527" t="s">
        <v>2925</v>
      </c>
      <c r="C1527">
        <v>80</v>
      </c>
      <c r="D1527">
        <v>2</v>
      </c>
      <c r="E1527" t="str">
        <f>_xlfn.CONCAT(Cours_statut[[#This Row],[Code MEQ]],"-",Cours_statut[[#This Row],[Code d''option]],"-0",Cours_statut[[#This Row],[Version du cours]])</f>
        <v>601-FPF-04-80-02</v>
      </c>
      <c r="F1527">
        <v>0</v>
      </c>
      <c r="G1527">
        <v>1</v>
      </c>
      <c r="H1527" s="2">
        <v>37903</v>
      </c>
      <c r="I1527" t="s">
        <v>960</v>
      </c>
      <c r="J1527">
        <v>3</v>
      </c>
      <c r="K1527" t="e">
        <f>VLOOKUP(Cours_statut[[#This Row],[CodeCours]],Tableau1[[Code de Cours Complet]:[Évaluations]],5,0)</f>
        <v>#N/A</v>
      </c>
      <c r="L1527" s="2">
        <v>37903</v>
      </c>
      <c r="M1527" t="s">
        <v>961</v>
      </c>
      <c r="N1527" t="s">
        <v>344</v>
      </c>
    </row>
    <row r="1528" spans="1:14" hidden="1" x14ac:dyDescent="0.25">
      <c r="A1528" t="s">
        <v>1505</v>
      </c>
      <c r="B1528" t="s">
        <v>1509</v>
      </c>
      <c r="C1528">
        <v>10</v>
      </c>
      <c r="D1528">
        <v>2</v>
      </c>
      <c r="E1528" t="str">
        <f>_xlfn.CONCAT(Cours_statut[[#This Row],[Code MEQ]],"-",Cours_statut[[#This Row],[Code d''option]],"-0",Cours_statut[[#This Row],[Version du cours]])</f>
        <v>320-103-91-10-02</v>
      </c>
      <c r="F1528">
        <v>5</v>
      </c>
      <c r="G1528">
        <v>1</v>
      </c>
      <c r="H1528" s="2">
        <v>37078</v>
      </c>
      <c r="I1528" t="s">
        <v>960</v>
      </c>
      <c r="J1528">
        <v>3</v>
      </c>
      <c r="K1528" t="e">
        <f>VLOOKUP(Cours_statut[[#This Row],[CodeCours]],Tableau1[[Code de Cours Complet]:[Évaluations]],5,0)</f>
        <v>#N/A</v>
      </c>
      <c r="L1528" s="2">
        <v>37894</v>
      </c>
      <c r="M1528" t="s">
        <v>961</v>
      </c>
      <c r="N1528" t="s">
        <v>344</v>
      </c>
    </row>
    <row r="1529" spans="1:14" hidden="1" x14ac:dyDescent="0.25">
      <c r="A1529" t="s">
        <v>2440</v>
      </c>
      <c r="B1529" t="s">
        <v>2442</v>
      </c>
      <c r="C1529">
        <v>10</v>
      </c>
      <c r="D1529">
        <v>1</v>
      </c>
      <c r="E1529" t="str">
        <f>_xlfn.CONCAT(Cours_statut[[#This Row],[Code MEQ]],"-",Cours_statut[[#This Row],[Code d''option]],"-0",Cours_statut[[#This Row],[Version du cours]])</f>
        <v>410-530-90-10-01</v>
      </c>
      <c r="F1529">
        <v>5</v>
      </c>
      <c r="G1529">
        <v>1</v>
      </c>
      <c r="H1529" s="2">
        <v>37081</v>
      </c>
      <c r="I1529" t="s">
        <v>960</v>
      </c>
      <c r="J1529">
        <v>3</v>
      </c>
      <c r="K1529" t="e">
        <f>VLOOKUP(Cours_statut[[#This Row],[CodeCours]],Tableau1[[Code de Cours Complet]:[Évaluations]],5,0)</f>
        <v>#N/A</v>
      </c>
      <c r="L1529" s="2">
        <v>37881</v>
      </c>
      <c r="M1529" t="s">
        <v>961</v>
      </c>
      <c r="N1529" t="s">
        <v>344</v>
      </c>
    </row>
    <row r="1530" spans="1:14" hidden="1" x14ac:dyDescent="0.25">
      <c r="A1530" t="s">
        <v>2080</v>
      </c>
      <c r="B1530" t="s">
        <v>2085</v>
      </c>
      <c r="C1530">
        <v>19</v>
      </c>
      <c r="D1530">
        <v>1</v>
      </c>
      <c r="E1530" t="str">
        <f>_xlfn.CONCAT(Cours_statut[[#This Row],[Code MEQ]],"-",Cours_statut[[#This Row],[Code d''option]],"-0",Cours_statut[[#This Row],[Version du cours]])</f>
        <v>387-937-91-19-01</v>
      </c>
      <c r="F1530">
        <v>0</v>
      </c>
      <c r="G1530">
        <v>1</v>
      </c>
      <c r="H1530" s="2">
        <v>37880</v>
      </c>
      <c r="I1530" t="s">
        <v>960</v>
      </c>
      <c r="J1530">
        <v>3</v>
      </c>
      <c r="K1530" t="e">
        <f>VLOOKUP(Cours_statut[[#This Row],[CodeCours]],Tableau1[[Code de Cours Complet]:[Évaluations]],5,0)</f>
        <v>#N/A</v>
      </c>
      <c r="L1530" s="2">
        <v>37880</v>
      </c>
      <c r="M1530" t="s">
        <v>961</v>
      </c>
      <c r="N1530" t="s">
        <v>344</v>
      </c>
    </row>
    <row r="1531" spans="1:14" hidden="1" x14ac:dyDescent="0.25">
      <c r="A1531" t="s">
        <v>2141</v>
      </c>
      <c r="B1531" t="s">
        <v>2148</v>
      </c>
      <c r="C1531">
        <v>19</v>
      </c>
      <c r="D1531">
        <v>1</v>
      </c>
      <c r="E1531" t="str">
        <f>_xlfn.CONCAT(Cours_statut[[#This Row],[Code MEQ]],"-",Cours_statut[[#This Row],[Code d''option]],"-0",Cours_statut[[#This Row],[Version du cours]])</f>
        <v>401-401-90-19-01</v>
      </c>
      <c r="F1531">
        <v>0</v>
      </c>
      <c r="G1531">
        <v>1</v>
      </c>
      <c r="H1531" s="2">
        <v>37880</v>
      </c>
      <c r="I1531" t="s">
        <v>960</v>
      </c>
      <c r="J1531">
        <v>3</v>
      </c>
      <c r="K1531" t="e">
        <f>VLOOKUP(Cours_statut[[#This Row],[CodeCours]],Tableau1[[Code de Cours Complet]:[Évaluations]],5,0)</f>
        <v>#N/A</v>
      </c>
      <c r="L1531" s="2">
        <v>37880</v>
      </c>
      <c r="M1531" t="s">
        <v>961</v>
      </c>
      <c r="N1531" t="s">
        <v>344</v>
      </c>
    </row>
    <row r="1532" spans="1:14" hidden="1" x14ac:dyDescent="0.25">
      <c r="A1532" t="s">
        <v>2141</v>
      </c>
      <c r="B1532" t="s">
        <v>2149</v>
      </c>
      <c r="C1532">
        <v>19</v>
      </c>
      <c r="D1532">
        <v>2</v>
      </c>
      <c r="E1532" t="str">
        <f>_xlfn.CONCAT(Cours_statut[[#This Row],[Code MEQ]],"-",Cours_statut[[#This Row],[Code d''option]],"-0",Cours_statut[[#This Row],[Version du cours]])</f>
        <v>401-401-90-19-02</v>
      </c>
      <c r="F1532">
        <v>0</v>
      </c>
      <c r="G1532">
        <v>1</v>
      </c>
      <c r="H1532" s="2">
        <v>37880</v>
      </c>
      <c r="I1532" t="s">
        <v>960</v>
      </c>
      <c r="J1532">
        <v>3</v>
      </c>
      <c r="K1532" t="e">
        <f>VLOOKUP(Cours_statut[[#This Row],[CodeCours]],Tableau1[[Code de Cours Complet]:[Évaluations]],5,0)</f>
        <v>#N/A</v>
      </c>
      <c r="L1532" s="2">
        <v>37880</v>
      </c>
      <c r="M1532" t="s">
        <v>961</v>
      </c>
      <c r="N1532" t="s">
        <v>344</v>
      </c>
    </row>
    <row r="1533" spans="1:14" hidden="1" x14ac:dyDescent="0.25">
      <c r="A1533" t="s">
        <v>2098</v>
      </c>
      <c r="B1533" t="s">
        <v>2103</v>
      </c>
      <c r="C1533">
        <v>19</v>
      </c>
      <c r="D1533">
        <v>1</v>
      </c>
      <c r="E1533" t="str">
        <f>_xlfn.CONCAT(Cours_statut[[#This Row],[Code MEQ]],"-",Cours_statut[[#This Row],[Code d''option]],"-0",Cours_statut[[#This Row],[Version du cours]])</f>
        <v>387-970-91-19-01</v>
      </c>
      <c r="F1533">
        <v>0</v>
      </c>
      <c r="G1533">
        <v>1</v>
      </c>
      <c r="H1533" s="2">
        <v>37875</v>
      </c>
      <c r="I1533" t="s">
        <v>960</v>
      </c>
      <c r="J1533">
        <v>3</v>
      </c>
      <c r="K1533" t="e">
        <f>VLOOKUP(Cours_statut[[#This Row],[CodeCours]],Tableau1[[Code de Cours Complet]:[Évaluations]],5,0)</f>
        <v>#N/A</v>
      </c>
      <c r="L1533" s="2">
        <v>37875</v>
      </c>
      <c r="M1533" t="s">
        <v>961</v>
      </c>
      <c r="N1533" t="s">
        <v>344</v>
      </c>
    </row>
    <row r="1534" spans="1:14" hidden="1" x14ac:dyDescent="0.25">
      <c r="A1534" t="s">
        <v>2122</v>
      </c>
      <c r="B1534" t="s">
        <v>2132</v>
      </c>
      <c r="C1534">
        <v>19</v>
      </c>
      <c r="D1534">
        <v>1</v>
      </c>
      <c r="E1534" t="str">
        <f>_xlfn.CONCAT(Cours_statut[[#This Row],[Code MEQ]],"-",Cours_statut[[#This Row],[Code d''option]],"-0",Cours_statut[[#This Row],[Version du cours]])</f>
        <v>401-399-90-19-01</v>
      </c>
      <c r="F1534">
        <v>0</v>
      </c>
      <c r="G1534">
        <v>1</v>
      </c>
      <c r="H1534" s="2">
        <v>37867</v>
      </c>
      <c r="I1534" t="s">
        <v>960</v>
      </c>
      <c r="J1534">
        <v>3</v>
      </c>
      <c r="K1534" t="e">
        <f>VLOOKUP(Cours_statut[[#This Row],[CodeCours]],Tableau1[[Code de Cours Complet]:[Évaluations]],5,0)</f>
        <v>#N/A</v>
      </c>
      <c r="L1534" s="2">
        <v>37867</v>
      </c>
      <c r="M1534" t="s">
        <v>961</v>
      </c>
      <c r="N1534" t="s">
        <v>344</v>
      </c>
    </row>
    <row r="1535" spans="1:14" hidden="1" x14ac:dyDescent="0.25">
      <c r="A1535" t="s">
        <v>2122</v>
      </c>
      <c r="B1535" t="s">
        <v>2133</v>
      </c>
      <c r="C1535">
        <v>19</v>
      </c>
      <c r="D1535">
        <v>2</v>
      </c>
      <c r="E1535" t="str">
        <f>_xlfn.CONCAT(Cours_statut[[#This Row],[Code MEQ]],"-",Cours_statut[[#This Row],[Code d''option]],"-0",Cours_statut[[#This Row],[Version du cours]])</f>
        <v>401-399-90-19-02</v>
      </c>
      <c r="F1535">
        <v>0</v>
      </c>
      <c r="G1535">
        <v>1</v>
      </c>
      <c r="H1535" s="2">
        <v>37867</v>
      </c>
      <c r="I1535" t="s">
        <v>960</v>
      </c>
      <c r="J1535">
        <v>3</v>
      </c>
      <c r="K1535" t="e">
        <f>VLOOKUP(Cours_statut[[#This Row],[CodeCours]],Tableau1[[Code de Cours Complet]:[Évaluations]],5,0)</f>
        <v>#N/A</v>
      </c>
      <c r="L1535" s="2">
        <v>37867</v>
      </c>
      <c r="M1535" t="s">
        <v>961</v>
      </c>
      <c r="N1535" t="s">
        <v>344</v>
      </c>
    </row>
    <row r="1536" spans="1:14" hidden="1" x14ac:dyDescent="0.25">
      <c r="A1536" t="s">
        <v>2122</v>
      </c>
      <c r="B1536" t="s">
        <v>2134</v>
      </c>
      <c r="C1536">
        <v>19</v>
      </c>
      <c r="D1536">
        <v>3</v>
      </c>
      <c r="E1536" t="str">
        <f>_xlfn.CONCAT(Cours_statut[[#This Row],[Code MEQ]],"-",Cours_statut[[#This Row],[Code d''option]],"-0",Cours_statut[[#This Row],[Version du cours]])</f>
        <v>401-399-90-19-03</v>
      </c>
      <c r="F1536">
        <v>0</v>
      </c>
      <c r="G1536">
        <v>1</v>
      </c>
      <c r="H1536" s="2">
        <v>37867</v>
      </c>
      <c r="I1536" t="s">
        <v>960</v>
      </c>
      <c r="J1536">
        <v>3</v>
      </c>
      <c r="K1536" t="e">
        <f>VLOOKUP(Cours_statut[[#This Row],[CodeCours]],Tableau1[[Code de Cours Complet]:[Évaluations]],5,0)</f>
        <v>#N/A</v>
      </c>
      <c r="L1536" s="2">
        <v>37867</v>
      </c>
      <c r="M1536" t="s">
        <v>961</v>
      </c>
      <c r="N1536" t="s">
        <v>344</v>
      </c>
    </row>
    <row r="1537" spans="1:14" hidden="1" x14ac:dyDescent="0.25">
      <c r="A1537" t="s">
        <v>2831</v>
      </c>
      <c r="B1537" t="s">
        <v>2843</v>
      </c>
      <c r="C1537">
        <v>50</v>
      </c>
      <c r="D1537">
        <v>3</v>
      </c>
      <c r="E1537" t="str">
        <f>_xlfn.CONCAT(Cours_statut[[#This Row],[Code MEQ]],"-",Cours_statut[[#This Row],[Code d''option]],"-0",Cours_statut[[#This Row],[Version du cours]])</f>
        <v>601-103-04-50-03</v>
      </c>
      <c r="F1537">
        <v>0</v>
      </c>
      <c r="G1537">
        <v>1</v>
      </c>
      <c r="H1537" s="2">
        <v>37831</v>
      </c>
      <c r="I1537" t="s">
        <v>960</v>
      </c>
      <c r="J1537">
        <v>3</v>
      </c>
      <c r="K1537" t="e">
        <f>VLOOKUP(Cours_statut[[#This Row],[CodeCours]],Tableau1[[Code de Cours Complet]:[Évaluations]],5,0)</f>
        <v>#N/A</v>
      </c>
      <c r="L1537" s="2">
        <v>37844</v>
      </c>
      <c r="M1537" t="s">
        <v>961</v>
      </c>
      <c r="N1537" t="s">
        <v>344</v>
      </c>
    </row>
    <row r="1538" spans="1:14" hidden="1" x14ac:dyDescent="0.25">
      <c r="A1538" t="s">
        <v>2986</v>
      </c>
      <c r="B1538" t="s">
        <v>2988</v>
      </c>
      <c r="C1538">
        <v>10</v>
      </c>
      <c r="D1538">
        <v>1</v>
      </c>
      <c r="E1538" t="str">
        <f>_xlfn.CONCAT(Cours_statut[[#This Row],[Code MEQ]],"-",Cours_statut[[#This Row],[Code d''option]],"-0",Cours_statut[[#This Row],[Version du cours]])</f>
        <v>604-100-03-10-01</v>
      </c>
      <c r="F1538">
        <v>4</v>
      </c>
      <c r="G1538">
        <v>1</v>
      </c>
      <c r="H1538" s="2">
        <v>37076</v>
      </c>
      <c r="I1538" t="s">
        <v>960</v>
      </c>
      <c r="J1538">
        <v>3</v>
      </c>
      <c r="K1538" t="e">
        <f>VLOOKUP(Cours_statut[[#This Row],[CodeCours]],Tableau1[[Code de Cours Complet]:[Évaluations]],5,0)</f>
        <v>#N/A</v>
      </c>
      <c r="L1538" s="2">
        <v>37831</v>
      </c>
      <c r="M1538" t="s">
        <v>961</v>
      </c>
      <c r="N1538" t="s">
        <v>344</v>
      </c>
    </row>
    <row r="1539" spans="1:14" hidden="1" x14ac:dyDescent="0.25">
      <c r="A1539" t="s">
        <v>1888</v>
      </c>
      <c r="B1539" t="s">
        <v>1894</v>
      </c>
      <c r="C1539">
        <v>19</v>
      </c>
      <c r="D1539">
        <v>1</v>
      </c>
      <c r="E1539" t="str">
        <f>_xlfn.CONCAT(Cours_statut[[#This Row],[Code MEQ]],"-",Cours_statut[[#This Row],[Code d''option]],"-0",Cours_statut[[#This Row],[Version du cours]])</f>
        <v>350-901-91-19-01</v>
      </c>
      <c r="F1539">
        <v>4</v>
      </c>
      <c r="G1539">
        <v>1</v>
      </c>
      <c r="H1539" s="2">
        <v>37774</v>
      </c>
      <c r="I1539" t="s">
        <v>960</v>
      </c>
      <c r="J1539">
        <v>3</v>
      </c>
      <c r="K1539" t="e">
        <f>VLOOKUP(Cours_statut[[#This Row],[CodeCours]],Tableau1[[Code de Cours Complet]:[Évaluations]],5,0)</f>
        <v>#N/A</v>
      </c>
      <c r="L1539" s="2">
        <v>37774</v>
      </c>
      <c r="M1539" t="s">
        <v>961</v>
      </c>
      <c r="N1539" t="s">
        <v>344</v>
      </c>
    </row>
    <row r="1540" spans="1:14" hidden="1" x14ac:dyDescent="0.25">
      <c r="A1540" t="s">
        <v>1888</v>
      </c>
      <c r="B1540" t="s">
        <v>1895</v>
      </c>
      <c r="C1540">
        <v>19</v>
      </c>
      <c r="D1540">
        <v>2</v>
      </c>
      <c r="E1540" t="str">
        <f>_xlfn.CONCAT(Cours_statut[[#This Row],[Code MEQ]],"-",Cours_statut[[#This Row],[Code d''option]],"-0",Cours_statut[[#This Row],[Version du cours]])</f>
        <v>350-901-91-19-02</v>
      </c>
      <c r="F1540">
        <v>0</v>
      </c>
      <c r="G1540">
        <v>1</v>
      </c>
      <c r="H1540" s="2">
        <v>37774</v>
      </c>
      <c r="I1540" t="s">
        <v>960</v>
      </c>
      <c r="J1540">
        <v>3</v>
      </c>
      <c r="K1540" t="e">
        <f>VLOOKUP(Cours_statut[[#This Row],[CodeCours]],Tableau1[[Code de Cours Complet]:[Évaluations]],5,0)</f>
        <v>#N/A</v>
      </c>
      <c r="L1540" s="2">
        <v>37774</v>
      </c>
      <c r="M1540" t="s">
        <v>961</v>
      </c>
      <c r="N1540" t="s">
        <v>344</v>
      </c>
    </row>
    <row r="1541" spans="1:14" hidden="1" x14ac:dyDescent="0.25">
      <c r="A1541" t="s">
        <v>2553</v>
      </c>
      <c r="B1541" t="s">
        <v>2555</v>
      </c>
      <c r="C1541">
        <v>10</v>
      </c>
      <c r="D1541">
        <v>1</v>
      </c>
      <c r="E1541" t="str">
        <f>_xlfn.CONCAT(Cours_statut[[#This Row],[Code MEQ]],"-",Cours_statut[[#This Row],[Code d''option]],"-0",Cours_statut[[#This Row],[Version du cours]])</f>
        <v>410-819-91-10-01</v>
      </c>
      <c r="F1541">
        <v>2</v>
      </c>
      <c r="G1541">
        <v>1</v>
      </c>
      <c r="H1541" s="2">
        <v>37106</v>
      </c>
      <c r="I1541" t="s">
        <v>960</v>
      </c>
      <c r="J1541">
        <v>3</v>
      </c>
      <c r="K1541" t="e">
        <f>VLOOKUP(Cours_statut[[#This Row],[CodeCours]],Tableau1[[Code de Cours Complet]:[Évaluations]],5,0)</f>
        <v>#N/A</v>
      </c>
      <c r="L1541" s="2">
        <v>37769</v>
      </c>
      <c r="M1541" t="s">
        <v>961</v>
      </c>
      <c r="N1541" t="s">
        <v>344</v>
      </c>
    </row>
    <row r="1542" spans="1:14" hidden="1" x14ac:dyDescent="0.25">
      <c r="A1542" t="s">
        <v>2500</v>
      </c>
      <c r="B1542" t="s">
        <v>2502</v>
      </c>
      <c r="C1542">
        <v>10</v>
      </c>
      <c r="D1542">
        <v>1</v>
      </c>
      <c r="E1542" t="str">
        <f>_xlfn.CONCAT(Cours_statut[[#This Row],[Code MEQ]],"-",Cours_statut[[#This Row],[Code d''option]],"-0",Cours_statut[[#This Row],[Version du cours]])</f>
        <v>410-611-90-10-01</v>
      </c>
      <c r="F1542">
        <v>5</v>
      </c>
      <c r="G1542">
        <v>1</v>
      </c>
      <c r="H1542" s="2">
        <v>37107</v>
      </c>
      <c r="I1542" t="s">
        <v>960</v>
      </c>
      <c r="J1542">
        <v>3</v>
      </c>
      <c r="K1542" t="e">
        <f>VLOOKUP(Cours_statut[[#This Row],[CodeCours]],Tableau1[[Code de Cours Complet]:[Évaluations]],5,0)</f>
        <v>#N/A</v>
      </c>
      <c r="L1542" s="2">
        <v>37727</v>
      </c>
      <c r="M1542" t="s">
        <v>961</v>
      </c>
      <c r="N1542" t="s">
        <v>344</v>
      </c>
    </row>
    <row r="1543" spans="1:14" x14ac:dyDescent="0.25">
      <c r="A1543" t="s">
        <v>2536</v>
      </c>
      <c r="B1543" t="s">
        <v>2537</v>
      </c>
      <c r="C1543">
        <v>60</v>
      </c>
      <c r="D1543">
        <v>1</v>
      </c>
      <c r="E1543" t="str">
        <f>_xlfn.CONCAT(Cours_statut[[#This Row],[Code MEQ]],"-",Cours_statut[[#This Row],[Code d''option]],"-0",Cours_statut[[#This Row],[Version du cours]])</f>
        <v>410-654-FD-60-01</v>
      </c>
      <c r="F1543">
        <v>4</v>
      </c>
      <c r="G1543">
        <v>2</v>
      </c>
      <c r="H1543" s="2">
        <v>40051</v>
      </c>
      <c r="I1543" t="s">
        <v>974</v>
      </c>
      <c r="J1543">
        <v>2</v>
      </c>
      <c r="K1543" t="str">
        <f>VLOOKUP(Cours_statut[[#This Row],[CodeCours]],Tableau1[[Code de Cours Complet]:[Évaluations]],5,0)</f>
        <v>Autre modèle : Écrit + Entrevue téléphonique à 1%</v>
      </c>
      <c r="L1543" s="2"/>
      <c r="M1543" t="s">
        <v>344</v>
      </c>
      <c r="N1543" t="s">
        <v>344</v>
      </c>
    </row>
    <row r="1544" spans="1:14" hidden="1" x14ac:dyDescent="0.25">
      <c r="A1544" t="s">
        <v>1409</v>
      </c>
      <c r="B1544" t="s">
        <v>1410</v>
      </c>
      <c r="C1544">
        <v>10</v>
      </c>
      <c r="D1544">
        <v>1</v>
      </c>
      <c r="E1544" t="str">
        <f>_xlfn.CONCAT(Cours_statut[[#This Row],[Code MEQ]],"-",Cours_statut[[#This Row],[Code d''option]],"-0",Cours_statut[[#This Row],[Version du cours]])</f>
        <v>202-NYA-05-10-01</v>
      </c>
      <c r="F1544">
        <v>0</v>
      </c>
      <c r="G1544">
        <v>1</v>
      </c>
      <c r="H1544" s="2">
        <v>37533</v>
      </c>
      <c r="I1544" t="s">
        <v>960</v>
      </c>
      <c r="J1544">
        <v>3</v>
      </c>
      <c r="K1544" t="e">
        <f>VLOOKUP(Cours_statut[[#This Row],[CodeCours]],Tableau1[[Code de Cours Complet]:[Évaluations]],5,0)</f>
        <v>#N/A</v>
      </c>
      <c r="L1544" s="2">
        <v>37706</v>
      </c>
      <c r="M1544" t="s">
        <v>961</v>
      </c>
      <c r="N1544" t="s">
        <v>344</v>
      </c>
    </row>
    <row r="1545" spans="1:14" x14ac:dyDescent="0.25">
      <c r="A1545" t="s">
        <v>2477</v>
      </c>
      <c r="B1545" t="s">
        <v>2479</v>
      </c>
      <c r="C1545">
        <v>60</v>
      </c>
      <c r="D1545">
        <v>2</v>
      </c>
      <c r="E1545" t="str">
        <f>_xlfn.CONCAT(Cours_statut[[#This Row],[Code MEQ]],"-",Cours_statut[[#This Row],[Code d''option]],"-0",Cours_statut[[#This Row],[Version du cours]])</f>
        <v>410-553-FD-60-02</v>
      </c>
      <c r="F1545">
        <v>3</v>
      </c>
      <c r="G1545">
        <v>1</v>
      </c>
      <c r="H1545" s="2">
        <v>39966</v>
      </c>
      <c r="I1545" t="s">
        <v>974</v>
      </c>
      <c r="J1545">
        <v>2</v>
      </c>
      <c r="K1545" t="str">
        <f>VLOOKUP(Cours_statut[[#This Row],[CodeCours]],Tableau1[[Code de Cours Complet]:[Évaluations]],5,0)</f>
        <v>EFel1</v>
      </c>
      <c r="L1545" s="2"/>
      <c r="M1545" t="s">
        <v>344</v>
      </c>
      <c r="N1545" t="s">
        <v>344</v>
      </c>
    </row>
    <row r="1546" spans="1:14" hidden="1" x14ac:dyDescent="0.25">
      <c r="A1546" t="s">
        <v>1411</v>
      </c>
      <c r="B1546" t="s">
        <v>1412</v>
      </c>
      <c r="C1546">
        <v>10</v>
      </c>
      <c r="D1546">
        <v>1</v>
      </c>
      <c r="E1546" t="str">
        <f>_xlfn.CONCAT(Cours_statut[[#This Row],[Code MEQ]],"-",Cours_statut[[#This Row],[Code d''option]],"-0",Cours_statut[[#This Row],[Version du cours]])</f>
        <v>202-NYB-05-10-01</v>
      </c>
      <c r="F1546">
        <v>0</v>
      </c>
      <c r="G1546">
        <v>1</v>
      </c>
      <c r="H1546" s="2">
        <v>37533</v>
      </c>
      <c r="I1546" t="s">
        <v>960</v>
      </c>
      <c r="J1546">
        <v>3</v>
      </c>
      <c r="K1546" t="e">
        <f>VLOOKUP(Cours_statut[[#This Row],[CodeCours]],Tableau1[[Code de Cours Complet]:[Évaluations]],5,0)</f>
        <v>#N/A</v>
      </c>
      <c r="L1546" s="2">
        <v>37706</v>
      </c>
      <c r="M1546" t="s">
        <v>961</v>
      </c>
      <c r="N1546" t="s">
        <v>344</v>
      </c>
    </row>
    <row r="1547" spans="1:14" x14ac:dyDescent="0.25">
      <c r="A1547" t="s">
        <v>2418</v>
      </c>
      <c r="B1547" t="s">
        <v>2419</v>
      </c>
      <c r="C1547">
        <v>60</v>
      </c>
      <c r="D1547">
        <v>1</v>
      </c>
      <c r="E1547" t="str">
        <f>_xlfn.CONCAT(Cours_statut[[#This Row],[Code MEQ]],"-",Cours_statut[[#This Row],[Code d''option]],"-0",Cours_statut[[#This Row],[Version du cours]])</f>
        <v>410-514-FD-60-01</v>
      </c>
      <c r="F1547">
        <v>4</v>
      </c>
      <c r="G1547">
        <v>1</v>
      </c>
      <c r="H1547" s="2">
        <v>39940</v>
      </c>
      <c r="I1547" t="s">
        <v>974</v>
      </c>
      <c r="J1547">
        <v>2</v>
      </c>
      <c r="K1547" t="str">
        <f>VLOOKUP(Cours_statut[[#This Row],[CodeCours]],Tableau1[[Code de Cours Complet]:[Évaluations]],5,0)</f>
        <v>EFel1</v>
      </c>
      <c r="L1547" s="2"/>
      <c r="M1547" t="s">
        <v>344</v>
      </c>
      <c r="N1547" t="s">
        <v>344</v>
      </c>
    </row>
    <row r="1548" spans="1:14" hidden="1" x14ac:dyDescent="0.25">
      <c r="A1548" t="s">
        <v>1435</v>
      </c>
      <c r="B1548" t="s">
        <v>1436</v>
      </c>
      <c r="C1548">
        <v>10</v>
      </c>
      <c r="D1548">
        <v>1</v>
      </c>
      <c r="E1548" t="str">
        <f>_xlfn.CONCAT(Cours_statut[[#This Row],[Code MEQ]],"-",Cours_statut[[#This Row],[Code d''option]],"-0",Cours_statut[[#This Row],[Version du cours]])</f>
        <v>203-NYB-05-10-01</v>
      </c>
      <c r="F1548">
        <v>0</v>
      </c>
      <c r="G1548">
        <v>1</v>
      </c>
      <c r="H1548" s="2">
        <v>37638</v>
      </c>
      <c r="I1548" t="s">
        <v>960</v>
      </c>
      <c r="J1548">
        <v>3</v>
      </c>
      <c r="K1548" t="e">
        <f>VLOOKUP(Cours_statut[[#This Row],[CodeCours]],Tableau1[[Code de Cours Complet]:[Évaluations]],5,0)</f>
        <v>#N/A</v>
      </c>
      <c r="L1548" s="2">
        <v>37706</v>
      </c>
      <c r="M1548" t="s">
        <v>961</v>
      </c>
      <c r="N1548" t="s">
        <v>344</v>
      </c>
    </row>
    <row r="1549" spans="1:14" hidden="1" x14ac:dyDescent="0.25">
      <c r="A1549" t="s">
        <v>1841</v>
      </c>
      <c r="B1549" t="s">
        <v>1855</v>
      </c>
      <c r="C1549">
        <v>59</v>
      </c>
      <c r="D1549">
        <v>1</v>
      </c>
      <c r="E1549" t="str">
        <f>_xlfn.CONCAT(Cours_statut[[#This Row],[Code MEQ]],"-",Cours_statut[[#This Row],[Code d''option]],"-0",Cours_statut[[#This Row],[Version du cours]])</f>
        <v>350-102-91-59-01</v>
      </c>
      <c r="F1549">
        <v>0</v>
      </c>
      <c r="G1549">
        <v>1</v>
      </c>
      <c r="H1549" s="2">
        <v>37698</v>
      </c>
      <c r="I1549" t="s">
        <v>960</v>
      </c>
      <c r="J1549">
        <v>3</v>
      </c>
      <c r="K1549" t="e">
        <f>VLOOKUP(Cours_statut[[#This Row],[CodeCours]],Tableau1[[Code de Cours Complet]:[Évaluations]],5,0)</f>
        <v>#N/A</v>
      </c>
      <c r="L1549" s="2">
        <v>37698</v>
      </c>
      <c r="M1549" t="s">
        <v>961</v>
      </c>
      <c r="N1549" t="s">
        <v>344</v>
      </c>
    </row>
    <row r="1550" spans="1:14" hidden="1" x14ac:dyDescent="0.25">
      <c r="A1550" t="s">
        <v>3074</v>
      </c>
      <c r="B1550" t="s">
        <v>3075</v>
      </c>
      <c r="C1550">
        <v>10</v>
      </c>
      <c r="D1550">
        <v>1</v>
      </c>
      <c r="E1550" t="str">
        <f>_xlfn.CONCAT(Cours_statut[[#This Row],[Code MEQ]],"-",Cours_statut[[#This Row],[Code d''option]],"-0",Cours_statut[[#This Row],[Version du cours]])</f>
        <v>604-TST-MQ-10-01</v>
      </c>
      <c r="F1550">
        <v>1</v>
      </c>
      <c r="G1550">
        <v>0</v>
      </c>
      <c r="H1550" s="2">
        <v>18264</v>
      </c>
      <c r="I1550" t="s">
        <v>3892</v>
      </c>
      <c r="J1550">
        <v>4</v>
      </c>
      <c r="K1550" t="s">
        <v>3891</v>
      </c>
      <c r="L1550" s="2"/>
      <c r="M1550" t="s">
        <v>344</v>
      </c>
      <c r="N1550" t="s">
        <v>344</v>
      </c>
    </row>
    <row r="1551" spans="1:14" hidden="1" x14ac:dyDescent="0.25">
      <c r="A1551" t="s">
        <v>1841</v>
      </c>
      <c r="B1551" t="s">
        <v>1856</v>
      </c>
      <c r="C1551">
        <v>59</v>
      </c>
      <c r="D1551">
        <v>2</v>
      </c>
      <c r="E1551" t="str">
        <f>_xlfn.CONCAT(Cours_statut[[#This Row],[Code MEQ]],"-",Cours_statut[[#This Row],[Code d''option]],"-0",Cours_statut[[#This Row],[Version du cours]])</f>
        <v>350-102-91-59-02</v>
      </c>
      <c r="F1551">
        <v>0</v>
      </c>
      <c r="G1551">
        <v>1</v>
      </c>
      <c r="H1551" s="2">
        <v>37698</v>
      </c>
      <c r="I1551" t="s">
        <v>960</v>
      </c>
      <c r="J1551">
        <v>3</v>
      </c>
      <c r="K1551" t="e">
        <f>VLOOKUP(Cours_statut[[#This Row],[CodeCours]],Tableau1[[Code de Cours Complet]:[Évaluations]],5,0)</f>
        <v>#N/A</v>
      </c>
      <c r="L1551" s="2">
        <v>37698</v>
      </c>
      <c r="M1551" t="s">
        <v>961</v>
      </c>
      <c r="N1551" t="s">
        <v>344</v>
      </c>
    </row>
    <row r="1552" spans="1:14" hidden="1" x14ac:dyDescent="0.25">
      <c r="A1552" t="s">
        <v>2997</v>
      </c>
      <c r="B1552" t="s">
        <v>3003</v>
      </c>
      <c r="C1552">
        <v>19</v>
      </c>
      <c r="D1552">
        <v>1</v>
      </c>
      <c r="E1552" t="str">
        <f>_xlfn.CONCAT(Cours_statut[[#This Row],[Code MEQ]],"-",Cours_statut[[#This Row],[Code d''option]],"-0",Cours_statut[[#This Row],[Version du cours]])</f>
        <v>604-101-03-19-01</v>
      </c>
      <c r="F1552">
        <v>5</v>
      </c>
      <c r="G1552">
        <v>1</v>
      </c>
      <c r="H1552" s="2">
        <v>37410</v>
      </c>
      <c r="I1552" t="s">
        <v>960</v>
      </c>
      <c r="J1552">
        <v>3</v>
      </c>
      <c r="K1552" t="e">
        <f>VLOOKUP(Cours_statut[[#This Row],[CodeCours]],Tableau1[[Code de Cours Complet]:[Évaluations]],5,0)</f>
        <v>#N/A</v>
      </c>
      <c r="L1552" s="2">
        <v>37692</v>
      </c>
      <c r="M1552" t="s">
        <v>961</v>
      </c>
      <c r="N1552" t="s">
        <v>344</v>
      </c>
    </row>
    <row r="1553" spans="1:14" hidden="1" x14ac:dyDescent="0.25">
      <c r="A1553" t="s">
        <v>2997</v>
      </c>
      <c r="B1553" t="s">
        <v>3000</v>
      </c>
      <c r="C1553">
        <v>10</v>
      </c>
      <c r="D1553">
        <v>1</v>
      </c>
      <c r="E1553" t="str">
        <f>_xlfn.CONCAT(Cours_statut[[#This Row],[Code MEQ]],"-",Cours_statut[[#This Row],[Code d''option]],"-0",Cours_statut[[#This Row],[Version du cours]])</f>
        <v>604-101-03-10-01</v>
      </c>
      <c r="F1553">
        <v>5</v>
      </c>
      <c r="G1553">
        <v>1</v>
      </c>
      <c r="H1553" s="2">
        <v>37077</v>
      </c>
      <c r="I1553" t="s">
        <v>960</v>
      </c>
      <c r="J1553">
        <v>3</v>
      </c>
      <c r="K1553" t="e">
        <f>VLOOKUP(Cours_statut[[#This Row],[CodeCours]],Tableau1[[Code de Cours Complet]:[Évaluations]],5,0)</f>
        <v>#N/A</v>
      </c>
      <c r="L1553" s="2">
        <v>37686</v>
      </c>
      <c r="M1553" t="s">
        <v>961</v>
      </c>
      <c r="N1553" t="s">
        <v>344</v>
      </c>
    </row>
    <row r="1554" spans="1:14" hidden="1" x14ac:dyDescent="0.25">
      <c r="A1554" t="s">
        <v>2377</v>
      </c>
      <c r="B1554" t="s">
        <v>2384</v>
      </c>
      <c r="C1554">
        <v>19</v>
      </c>
      <c r="D1554">
        <v>1</v>
      </c>
      <c r="E1554" t="str">
        <f>_xlfn.CONCAT(Cours_statut[[#This Row],[Code MEQ]],"-",Cours_statut[[#This Row],[Code d''option]],"-0",Cours_statut[[#This Row],[Version du cours]])</f>
        <v>410-430-90-19-01</v>
      </c>
      <c r="F1554">
        <v>0</v>
      </c>
      <c r="G1554">
        <v>1</v>
      </c>
      <c r="H1554" s="2">
        <v>37678</v>
      </c>
      <c r="I1554" t="s">
        <v>960</v>
      </c>
      <c r="J1554">
        <v>3</v>
      </c>
      <c r="K1554" t="e">
        <f>VLOOKUP(Cours_statut[[#This Row],[CodeCours]],Tableau1[[Code de Cours Complet]:[Évaluations]],5,0)</f>
        <v>#N/A</v>
      </c>
      <c r="L1554" s="2">
        <v>37678</v>
      </c>
      <c r="M1554" t="s">
        <v>961</v>
      </c>
      <c r="N1554" t="s">
        <v>344</v>
      </c>
    </row>
    <row r="1555" spans="1:14" hidden="1" x14ac:dyDescent="0.25">
      <c r="A1555" t="s">
        <v>2377</v>
      </c>
      <c r="B1555" t="s">
        <v>2385</v>
      </c>
      <c r="C1555">
        <v>19</v>
      </c>
      <c r="D1555">
        <v>2</v>
      </c>
      <c r="E1555" t="str">
        <f>_xlfn.CONCAT(Cours_statut[[#This Row],[Code MEQ]],"-",Cours_statut[[#This Row],[Code d''option]],"-0",Cours_statut[[#This Row],[Version du cours]])</f>
        <v>410-430-90-19-02</v>
      </c>
      <c r="F1555">
        <v>0</v>
      </c>
      <c r="G1555">
        <v>1</v>
      </c>
      <c r="H1555" s="2">
        <v>37678</v>
      </c>
      <c r="I1555" t="s">
        <v>960</v>
      </c>
      <c r="J1555">
        <v>3</v>
      </c>
      <c r="K1555" t="e">
        <f>VLOOKUP(Cours_statut[[#This Row],[CodeCours]],Tableau1[[Code de Cours Complet]:[Évaluations]],5,0)</f>
        <v>#N/A</v>
      </c>
      <c r="L1555" s="2">
        <v>37678</v>
      </c>
      <c r="M1555" t="s">
        <v>961</v>
      </c>
      <c r="N1555" t="s">
        <v>344</v>
      </c>
    </row>
    <row r="1556" spans="1:14" hidden="1" x14ac:dyDescent="0.25">
      <c r="A1556" t="s">
        <v>3043</v>
      </c>
      <c r="B1556" t="s">
        <v>3045</v>
      </c>
      <c r="C1556">
        <v>10</v>
      </c>
      <c r="D1556">
        <v>1</v>
      </c>
      <c r="E1556" t="str">
        <f>_xlfn.CONCAT(Cours_statut[[#This Row],[Code MEQ]],"-",Cours_statut[[#This Row],[Code d''option]],"-0",Cours_statut[[#This Row],[Version du cours]])</f>
        <v>604-FPF-03-10-01</v>
      </c>
      <c r="F1556">
        <v>4</v>
      </c>
      <c r="G1556">
        <v>1</v>
      </c>
      <c r="H1556" s="2">
        <v>37076</v>
      </c>
      <c r="I1556" t="s">
        <v>960</v>
      </c>
      <c r="J1556">
        <v>3</v>
      </c>
      <c r="K1556" t="e">
        <f>VLOOKUP(Cours_statut[[#This Row],[CodeCours]],Tableau1[[Code de Cours Complet]:[Évaluations]],5,0)</f>
        <v>#N/A</v>
      </c>
      <c r="L1556" s="2">
        <v>37673</v>
      </c>
      <c r="M1556" t="s">
        <v>961</v>
      </c>
      <c r="N1556" t="s">
        <v>344</v>
      </c>
    </row>
    <row r="1557" spans="1:14" hidden="1" x14ac:dyDescent="0.25">
      <c r="A1557" t="s">
        <v>2914</v>
      </c>
      <c r="B1557" t="s">
        <v>2921</v>
      </c>
      <c r="C1557">
        <v>19</v>
      </c>
      <c r="D1557">
        <v>2</v>
      </c>
      <c r="E1557" t="str">
        <f>_xlfn.CONCAT(Cours_statut[[#This Row],[Code MEQ]],"-",Cours_statut[[#This Row],[Code d''option]],"-0",Cours_statut[[#This Row],[Version du cours]])</f>
        <v>601-FPF-04-19-02</v>
      </c>
      <c r="F1557">
        <v>4</v>
      </c>
      <c r="G1557">
        <v>1</v>
      </c>
      <c r="H1557" s="2">
        <v>37277</v>
      </c>
      <c r="I1557" t="s">
        <v>960</v>
      </c>
      <c r="J1557">
        <v>3</v>
      </c>
      <c r="K1557" t="e">
        <f>VLOOKUP(Cours_statut[[#This Row],[CodeCours]],Tableau1[[Code de Cours Complet]:[Évaluations]],5,0)</f>
        <v>#N/A</v>
      </c>
      <c r="L1557" s="2">
        <v>37670</v>
      </c>
      <c r="M1557" t="s">
        <v>961</v>
      </c>
      <c r="N1557" t="s">
        <v>344</v>
      </c>
    </row>
    <row r="1558" spans="1:14" hidden="1" x14ac:dyDescent="0.25">
      <c r="A1558" t="s">
        <v>1258</v>
      </c>
      <c r="B1558" t="s">
        <v>1262</v>
      </c>
      <c r="C1558">
        <v>19</v>
      </c>
      <c r="D1558">
        <v>1</v>
      </c>
      <c r="E1558" t="str">
        <f>_xlfn.CONCAT(Cours_statut[[#This Row],[Code MEQ]],"-",Cours_statut[[#This Row],[Code d''option]],"-0",Cours_statut[[#This Row],[Version du cours]])</f>
        <v>201-203-77-19-01</v>
      </c>
      <c r="F1558">
        <v>5</v>
      </c>
      <c r="G1558">
        <v>1</v>
      </c>
      <c r="H1558" s="2">
        <v>37524</v>
      </c>
      <c r="I1558" t="s">
        <v>960</v>
      </c>
      <c r="J1558">
        <v>3</v>
      </c>
      <c r="K1558" t="e">
        <f>VLOOKUP(Cours_statut[[#This Row],[CodeCours]],Tableau1[[Code de Cours Complet]:[Évaluations]],5,0)</f>
        <v>#N/A</v>
      </c>
      <c r="L1558" s="2">
        <v>37666</v>
      </c>
      <c r="M1558" t="s">
        <v>961</v>
      </c>
      <c r="N1558" t="s">
        <v>344</v>
      </c>
    </row>
    <row r="1559" spans="1:14" hidden="1" x14ac:dyDescent="0.25">
      <c r="A1559" t="s">
        <v>1258</v>
      </c>
      <c r="B1559" t="s">
        <v>1263</v>
      </c>
      <c r="C1559">
        <v>59</v>
      </c>
      <c r="D1559">
        <v>1</v>
      </c>
      <c r="E1559" t="str">
        <f>_xlfn.CONCAT(Cours_statut[[#This Row],[Code MEQ]],"-",Cours_statut[[#This Row],[Code d''option]],"-0",Cours_statut[[#This Row],[Version du cours]])</f>
        <v>201-203-77-59-01</v>
      </c>
      <c r="F1559">
        <v>4</v>
      </c>
      <c r="G1559">
        <v>1</v>
      </c>
      <c r="H1559" s="2">
        <v>37369</v>
      </c>
      <c r="I1559" t="s">
        <v>960</v>
      </c>
      <c r="J1559">
        <v>3</v>
      </c>
      <c r="K1559" t="e">
        <f>VLOOKUP(Cours_statut[[#This Row],[CodeCours]],Tableau1[[Code de Cours Complet]:[Évaluations]],5,0)</f>
        <v>#N/A</v>
      </c>
      <c r="L1559" s="2">
        <v>37666</v>
      </c>
      <c r="M1559" t="s">
        <v>961</v>
      </c>
      <c r="N1559" t="s">
        <v>344</v>
      </c>
    </row>
    <row r="1560" spans="1:14" hidden="1" x14ac:dyDescent="0.25">
      <c r="A1560" t="s">
        <v>2914</v>
      </c>
      <c r="B1560" t="s">
        <v>2918</v>
      </c>
      <c r="C1560">
        <v>10</v>
      </c>
      <c r="D1560">
        <v>2</v>
      </c>
      <c r="E1560" t="str">
        <f>_xlfn.CONCAT(Cours_statut[[#This Row],[Code MEQ]],"-",Cours_statut[[#This Row],[Code d''option]],"-0",Cours_statut[[#This Row],[Version du cours]])</f>
        <v>601-FPF-04-10-02</v>
      </c>
      <c r="F1560">
        <v>4</v>
      </c>
      <c r="G1560">
        <v>1</v>
      </c>
      <c r="H1560" s="2">
        <v>37076</v>
      </c>
      <c r="I1560" t="s">
        <v>960</v>
      </c>
      <c r="J1560">
        <v>3</v>
      </c>
      <c r="K1560" t="e">
        <f>VLOOKUP(Cours_statut[[#This Row],[CodeCours]],Tableau1[[Code de Cours Complet]:[Évaluations]],5,0)</f>
        <v>#N/A</v>
      </c>
      <c r="L1560" s="2">
        <v>37665</v>
      </c>
      <c r="M1560" t="s">
        <v>961</v>
      </c>
      <c r="N1560" t="s">
        <v>344</v>
      </c>
    </row>
    <row r="1561" spans="1:14" hidden="1" x14ac:dyDescent="0.25">
      <c r="A1561" t="s">
        <v>1695</v>
      </c>
      <c r="B1561" t="s">
        <v>1706</v>
      </c>
      <c r="C1561">
        <v>50</v>
      </c>
      <c r="D1561">
        <v>2</v>
      </c>
      <c r="E1561" t="str">
        <f>_xlfn.CONCAT(Cours_statut[[#This Row],[Code MEQ]],"-",Cours_statut[[#This Row],[Code d''option]],"-0",Cours_statut[[#This Row],[Version du cours]])</f>
        <v>340-103-04-50-02</v>
      </c>
      <c r="F1561">
        <v>3</v>
      </c>
      <c r="G1561">
        <v>1</v>
      </c>
      <c r="H1561" s="2">
        <v>37095</v>
      </c>
      <c r="I1561" t="s">
        <v>960</v>
      </c>
      <c r="J1561">
        <v>3</v>
      </c>
      <c r="K1561" t="e">
        <f>VLOOKUP(Cours_statut[[#This Row],[CodeCours]],Tableau1[[Code de Cours Complet]:[Évaluations]],5,0)</f>
        <v>#N/A</v>
      </c>
      <c r="L1561" s="2">
        <v>37663</v>
      </c>
      <c r="M1561" t="s">
        <v>961</v>
      </c>
      <c r="N1561" t="s">
        <v>344</v>
      </c>
    </row>
    <row r="1562" spans="1:14" hidden="1" x14ac:dyDescent="0.25">
      <c r="A1562" t="s">
        <v>2122</v>
      </c>
      <c r="B1562" t="s">
        <v>2136</v>
      </c>
      <c r="C1562">
        <v>80</v>
      </c>
      <c r="D1562">
        <v>1</v>
      </c>
      <c r="E1562" t="str">
        <f>_xlfn.CONCAT(Cours_statut[[#This Row],[Code MEQ]],"-",Cours_statut[[#This Row],[Code d''option]],"-0",Cours_statut[[#This Row],[Version du cours]])</f>
        <v>401-399-90-80-01</v>
      </c>
      <c r="F1562">
        <v>4</v>
      </c>
      <c r="G1562">
        <v>1</v>
      </c>
      <c r="H1562" s="2">
        <v>37663</v>
      </c>
      <c r="I1562" t="s">
        <v>960</v>
      </c>
      <c r="J1562">
        <v>3</v>
      </c>
      <c r="K1562" t="e">
        <f>VLOOKUP(Cours_statut[[#This Row],[CodeCours]],Tableau1[[Code de Cours Complet]:[Évaluations]],5,0)</f>
        <v>#N/A</v>
      </c>
      <c r="L1562" s="2">
        <v>37663</v>
      </c>
      <c r="M1562" t="s">
        <v>961</v>
      </c>
      <c r="N1562" t="s">
        <v>344</v>
      </c>
    </row>
    <row r="1563" spans="1:14" hidden="1" x14ac:dyDescent="0.25">
      <c r="A1563" t="s">
        <v>2122</v>
      </c>
      <c r="B1563" t="s">
        <v>2137</v>
      </c>
      <c r="C1563">
        <v>80</v>
      </c>
      <c r="D1563">
        <v>2</v>
      </c>
      <c r="E1563" t="str">
        <f>_xlfn.CONCAT(Cours_statut[[#This Row],[Code MEQ]],"-",Cours_statut[[#This Row],[Code d''option]],"-0",Cours_statut[[#This Row],[Version du cours]])</f>
        <v>401-399-90-80-02</v>
      </c>
      <c r="F1563">
        <v>0</v>
      </c>
      <c r="G1563">
        <v>1</v>
      </c>
      <c r="H1563" s="2">
        <v>37663</v>
      </c>
      <c r="I1563" t="s">
        <v>960</v>
      </c>
      <c r="J1563">
        <v>3</v>
      </c>
      <c r="K1563" t="e">
        <f>VLOOKUP(Cours_statut[[#This Row],[CodeCours]],Tableau1[[Code de Cours Complet]:[Évaluations]],5,0)</f>
        <v>#N/A</v>
      </c>
      <c r="L1563" s="2">
        <v>37663</v>
      </c>
      <c r="M1563" t="s">
        <v>961</v>
      </c>
      <c r="N1563" t="s">
        <v>344</v>
      </c>
    </row>
    <row r="1564" spans="1:14" hidden="1" x14ac:dyDescent="0.25">
      <c r="A1564" t="s">
        <v>2122</v>
      </c>
      <c r="B1564" t="s">
        <v>2138</v>
      </c>
      <c r="C1564">
        <v>80</v>
      </c>
      <c r="D1564">
        <v>3</v>
      </c>
      <c r="E1564" t="str">
        <f>_xlfn.CONCAT(Cours_statut[[#This Row],[Code MEQ]],"-",Cours_statut[[#This Row],[Code d''option]],"-0",Cours_statut[[#This Row],[Version du cours]])</f>
        <v>401-399-90-80-03</v>
      </c>
      <c r="F1564">
        <v>0</v>
      </c>
      <c r="G1564">
        <v>1</v>
      </c>
      <c r="H1564" s="2">
        <v>37663</v>
      </c>
      <c r="I1564" t="s">
        <v>960</v>
      </c>
      <c r="J1564">
        <v>3</v>
      </c>
      <c r="K1564" t="e">
        <f>VLOOKUP(Cours_statut[[#This Row],[CodeCours]],Tableau1[[Code de Cours Complet]:[Évaluations]],5,0)</f>
        <v>#N/A</v>
      </c>
      <c r="L1564" s="2">
        <v>37663</v>
      </c>
      <c r="M1564" t="s">
        <v>961</v>
      </c>
      <c r="N1564" t="s">
        <v>344</v>
      </c>
    </row>
    <row r="1565" spans="1:14" hidden="1" x14ac:dyDescent="0.25">
      <c r="A1565" t="s">
        <v>2155</v>
      </c>
      <c r="B1565" t="s">
        <v>2166</v>
      </c>
      <c r="C1565">
        <v>80</v>
      </c>
      <c r="D1565">
        <v>2</v>
      </c>
      <c r="E1565" t="str">
        <f>_xlfn.CONCAT(Cours_statut[[#This Row],[Code MEQ]],"-",Cours_statut[[#This Row],[Code d''option]],"-0",Cours_statut[[#This Row],[Version du cours]])</f>
        <v>401-425-90-80-02</v>
      </c>
      <c r="F1565">
        <v>4</v>
      </c>
      <c r="G1565">
        <v>1</v>
      </c>
      <c r="H1565" s="2">
        <v>37663</v>
      </c>
      <c r="I1565" t="s">
        <v>960</v>
      </c>
      <c r="J1565">
        <v>3</v>
      </c>
      <c r="K1565" t="e">
        <f>VLOOKUP(Cours_statut[[#This Row],[CodeCours]],Tableau1[[Code de Cours Complet]:[Évaluations]],5,0)</f>
        <v>#N/A</v>
      </c>
      <c r="L1565" s="2">
        <v>37663</v>
      </c>
      <c r="M1565" t="s">
        <v>961</v>
      </c>
      <c r="N1565" t="s">
        <v>344</v>
      </c>
    </row>
    <row r="1566" spans="1:14" hidden="1" x14ac:dyDescent="0.25">
      <c r="A1566" t="s">
        <v>2155</v>
      </c>
      <c r="B1566" t="s">
        <v>2167</v>
      </c>
      <c r="C1566">
        <v>80</v>
      </c>
      <c r="D1566">
        <v>3</v>
      </c>
      <c r="E1566" t="str">
        <f>_xlfn.CONCAT(Cours_statut[[#This Row],[Code MEQ]],"-",Cours_statut[[#This Row],[Code d''option]],"-0",Cours_statut[[#This Row],[Version du cours]])</f>
        <v>401-425-90-80-03</v>
      </c>
      <c r="F1566">
        <v>0</v>
      </c>
      <c r="G1566">
        <v>1</v>
      </c>
      <c r="H1566" s="2">
        <v>37663</v>
      </c>
      <c r="I1566" t="s">
        <v>960</v>
      </c>
      <c r="J1566">
        <v>3</v>
      </c>
      <c r="K1566" t="e">
        <f>VLOOKUP(Cours_statut[[#This Row],[CodeCours]],Tableau1[[Code de Cours Complet]:[Évaluations]],5,0)</f>
        <v>#N/A</v>
      </c>
      <c r="L1566" s="2">
        <v>37663</v>
      </c>
      <c r="M1566" t="s">
        <v>961</v>
      </c>
      <c r="N1566" t="s">
        <v>344</v>
      </c>
    </row>
    <row r="1567" spans="1:14" hidden="1" x14ac:dyDescent="0.25">
      <c r="A1567" t="s">
        <v>1754</v>
      </c>
      <c r="B1567" t="s">
        <v>1766</v>
      </c>
      <c r="C1567">
        <v>80</v>
      </c>
      <c r="D1567">
        <v>1</v>
      </c>
      <c r="E1567" t="str">
        <f>_xlfn.CONCAT(Cours_statut[[#This Row],[Code MEQ]],"-",Cours_statut[[#This Row],[Code d''option]],"-0",Cours_statut[[#This Row],[Version du cours]])</f>
        <v>340-FPF-03-80-01</v>
      </c>
      <c r="F1567">
        <v>4</v>
      </c>
      <c r="G1567">
        <v>1</v>
      </c>
      <c r="H1567" s="2">
        <v>37658</v>
      </c>
      <c r="I1567" t="s">
        <v>960</v>
      </c>
      <c r="J1567">
        <v>3</v>
      </c>
      <c r="K1567" t="e">
        <f>VLOOKUP(Cours_statut[[#This Row],[CodeCours]],Tableau1[[Code de Cours Complet]:[Évaluations]],5,0)</f>
        <v>#N/A</v>
      </c>
      <c r="L1567" s="2">
        <v>37659</v>
      </c>
      <c r="M1567" t="s">
        <v>961</v>
      </c>
      <c r="N1567" t="s">
        <v>344</v>
      </c>
    </row>
    <row r="1568" spans="1:14" hidden="1" x14ac:dyDescent="0.25">
      <c r="A1568" t="s">
        <v>1769</v>
      </c>
      <c r="B1568" t="s">
        <v>1780</v>
      </c>
      <c r="C1568">
        <v>80</v>
      </c>
      <c r="D1568">
        <v>1</v>
      </c>
      <c r="E1568" t="str">
        <f>_xlfn.CONCAT(Cours_statut[[#This Row],[Code MEQ]],"-",Cours_statut[[#This Row],[Code d''option]],"-0",Cours_statut[[#This Row],[Version du cours]])</f>
        <v>340-FPG-03-80-01</v>
      </c>
      <c r="F1568">
        <v>4</v>
      </c>
      <c r="G1568">
        <v>1</v>
      </c>
      <c r="H1568" s="2">
        <v>37658</v>
      </c>
      <c r="I1568" t="s">
        <v>960</v>
      </c>
      <c r="J1568">
        <v>3</v>
      </c>
      <c r="K1568" t="e">
        <f>VLOOKUP(Cours_statut[[#This Row],[CodeCours]],Tableau1[[Code de Cours Complet]:[Évaluations]],5,0)</f>
        <v>#N/A</v>
      </c>
      <c r="L1568" s="2">
        <v>37659</v>
      </c>
      <c r="M1568" t="s">
        <v>961</v>
      </c>
      <c r="N1568" t="s">
        <v>344</v>
      </c>
    </row>
    <row r="1569" spans="1:14" hidden="1" x14ac:dyDescent="0.25">
      <c r="A1569" t="s">
        <v>1794</v>
      </c>
      <c r="B1569" t="s">
        <v>1801</v>
      </c>
      <c r="C1569">
        <v>80</v>
      </c>
      <c r="D1569">
        <v>1</v>
      </c>
      <c r="E1569" t="str">
        <f>_xlfn.CONCAT(Cours_statut[[#This Row],[Code MEQ]],"-",Cours_statut[[#This Row],[Code d''option]],"-0",Cours_statut[[#This Row],[Version du cours]])</f>
        <v>340-FPJ-03-80-01</v>
      </c>
      <c r="F1569">
        <v>4</v>
      </c>
      <c r="G1569">
        <v>1</v>
      </c>
      <c r="H1569" s="2">
        <v>37658</v>
      </c>
      <c r="I1569" t="s">
        <v>960</v>
      </c>
      <c r="J1569">
        <v>3</v>
      </c>
      <c r="K1569" t="e">
        <f>VLOOKUP(Cours_statut[[#This Row],[CodeCours]],Tableau1[[Code de Cours Complet]:[Évaluations]],5,0)</f>
        <v>#N/A</v>
      </c>
      <c r="L1569" s="2">
        <v>37659</v>
      </c>
      <c r="M1569" t="s">
        <v>961</v>
      </c>
      <c r="N1569" t="s">
        <v>344</v>
      </c>
    </row>
    <row r="1570" spans="1:14" hidden="1" x14ac:dyDescent="0.25">
      <c r="A1570" t="s">
        <v>2155</v>
      </c>
      <c r="B1570" t="s">
        <v>2165</v>
      </c>
      <c r="C1570">
        <v>80</v>
      </c>
      <c r="D1570">
        <v>1</v>
      </c>
      <c r="E1570" t="str">
        <f>_xlfn.CONCAT(Cours_statut[[#This Row],[Code MEQ]],"-",Cours_statut[[#This Row],[Code d''option]],"-0",Cours_statut[[#This Row],[Version du cours]])</f>
        <v>401-425-90-80-01</v>
      </c>
      <c r="F1570">
        <v>4</v>
      </c>
      <c r="G1570">
        <v>1</v>
      </c>
      <c r="H1570" s="2">
        <v>37658</v>
      </c>
      <c r="I1570" t="s">
        <v>960</v>
      </c>
      <c r="J1570">
        <v>3</v>
      </c>
      <c r="K1570" t="e">
        <f>VLOOKUP(Cours_statut[[#This Row],[CodeCours]],Tableau1[[Code de Cours Complet]:[Évaluations]],5,0)</f>
        <v>#N/A</v>
      </c>
      <c r="L1570" s="2">
        <v>37659</v>
      </c>
      <c r="M1570" t="s">
        <v>961</v>
      </c>
      <c r="N1570" t="s">
        <v>344</v>
      </c>
    </row>
    <row r="1571" spans="1:14" hidden="1" x14ac:dyDescent="0.25">
      <c r="A1571" t="s">
        <v>2930</v>
      </c>
      <c r="B1571" t="s">
        <v>2931</v>
      </c>
      <c r="C1571">
        <v>10</v>
      </c>
      <c r="D1571">
        <v>1</v>
      </c>
      <c r="E1571" t="str">
        <f>_xlfn.CONCAT(Cours_statut[[#This Row],[Code MEQ]],"-",Cours_statut[[#This Row],[Code d''option]],"-0",Cours_statut[[#This Row],[Version du cours]])</f>
        <v>601-FPH-04-10-01</v>
      </c>
      <c r="F1571">
        <v>4</v>
      </c>
      <c r="G1571">
        <v>1</v>
      </c>
      <c r="H1571" s="2">
        <v>37132</v>
      </c>
      <c r="I1571" t="s">
        <v>960</v>
      </c>
      <c r="J1571">
        <v>3</v>
      </c>
      <c r="K1571" t="e">
        <f>VLOOKUP(Cours_statut[[#This Row],[CodeCours]],Tableau1[[Code de Cours Complet]:[Évaluations]],5,0)</f>
        <v>#N/A</v>
      </c>
      <c r="L1571" s="2">
        <v>37657</v>
      </c>
      <c r="M1571" t="s">
        <v>961</v>
      </c>
      <c r="N1571" t="s">
        <v>344</v>
      </c>
    </row>
    <row r="1572" spans="1:14" hidden="1" x14ac:dyDescent="0.25">
      <c r="A1572" t="s">
        <v>2930</v>
      </c>
      <c r="B1572" t="s">
        <v>2933</v>
      </c>
      <c r="C1572">
        <v>19</v>
      </c>
      <c r="D1572">
        <v>1</v>
      </c>
      <c r="E1572" t="str">
        <f>_xlfn.CONCAT(Cours_statut[[#This Row],[Code MEQ]],"-",Cours_statut[[#This Row],[Code d''option]],"-0",Cours_statut[[#This Row],[Version du cours]])</f>
        <v>601-FPH-04-19-01</v>
      </c>
      <c r="F1572">
        <v>4</v>
      </c>
      <c r="G1572">
        <v>1</v>
      </c>
      <c r="H1572" s="2">
        <v>37410</v>
      </c>
      <c r="I1572" t="s">
        <v>960</v>
      </c>
      <c r="J1572">
        <v>3</v>
      </c>
      <c r="K1572" t="e">
        <f>VLOOKUP(Cours_statut[[#This Row],[CodeCours]],Tableau1[[Code de Cours Complet]:[Évaluations]],5,0)</f>
        <v>#N/A</v>
      </c>
      <c r="L1572" s="2">
        <v>37657</v>
      </c>
      <c r="M1572" t="s">
        <v>961</v>
      </c>
      <c r="N1572" t="s">
        <v>344</v>
      </c>
    </row>
    <row r="1573" spans="1:14" hidden="1" x14ac:dyDescent="0.25">
      <c r="A1573" t="s">
        <v>1129</v>
      </c>
      <c r="B1573" t="s">
        <v>1130</v>
      </c>
      <c r="C1573">
        <v>0</v>
      </c>
      <c r="D1573">
        <v>0</v>
      </c>
      <c r="E1573" t="str">
        <f>_xlfn.CONCAT(Cours_statut[[#This Row],[Code MEQ]],"-",Cours_statut[[#This Row],[Code d''option]],"-0",Cours_statut[[#This Row],[Version du cours]])</f>
        <v>152-460-84-0-00</v>
      </c>
      <c r="F1573">
        <v>3</v>
      </c>
      <c r="G1573">
        <v>1</v>
      </c>
      <c r="H1573" s="2">
        <v>33914</v>
      </c>
      <c r="I1573" t="s">
        <v>960</v>
      </c>
      <c r="J1573">
        <v>3</v>
      </c>
      <c r="K1573" t="e">
        <f>VLOOKUP(Cours_statut[[#This Row],[CodeCours]],Tableau1[[Code de Cours Complet]:[Évaluations]],5,0)</f>
        <v>#N/A</v>
      </c>
      <c r="L1573" s="2">
        <v>37643</v>
      </c>
      <c r="M1573" t="s">
        <v>961</v>
      </c>
      <c r="N1573" t="s">
        <v>344</v>
      </c>
    </row>
    <row r="1574" spans="1:14" hidden="1" x14ac:dyDescent="0.25">
      <c r="A1574" t="s">
        <v>3205</v>
      </c>
      <c r="B1574" t="s">
        <v>3207</v>
      </c>
      <c r="C1574">
        <v>0</v>
      </c>
      <c r="D1574">
        <v>2</v>
      </c>
      <c r="E1574" t="str">
        <f>_xlfn.CONCAT(Cours_statut[[#This Row],[Code MEQ]],"-",Cours_statut[[#This Row],[Code d''option]],"-0",Cours_statut[[#This Row],[Version du cours]])</f>
        <v>815-PAF-02-0-02</v>
      </c>
      <c r="F1574">
        <v>3</v>
      </c>
      <c r="G1574">
        <v>1</v>
      </c>
      <c r="H1574" s="2">
        <v>37602</v>
      </c>
      <c r="I1574" t="s">
        <v>960</v>
      </c>
      <c r="J1574">
        <v>3</v>
      </c>
      <c r="K1574" t="e">
        <f>VLOOKUP(Cours_statut[[#This Row],[CodeCours]],Tableau1[[Code de Cours Complet]:[Évaluations]],5,0)</f>
        <v>#N/A</v>
      </c>
      <c r="L1574" s="2">
        <v>37603</v>
      </c>
      <c r="M1574" t="s">
        <v>961</v>
      </c>
      <c r="N1574" t="s">
        <v>344</v>
      </c>
    </row>
    <row r="1575" spans="1:14" hidden="1" x14ac:dyDescent="0.25">
      <c r="A1575" t="s">
        <v>2080</v>
      </c>
      <c r="B1575" t="s">
        <v>2082</v>
      </c>
      <c r="C1575">
        <v>10</v>
      </c>
      <c r="D1575">
        <v>1</v>
      </c>
      <c r="E1575" t="str">
        <f>_xlfn.CONCAT(Cours_statut[[#This Row],[Code MEQ]],"-",Cours_statut[[#This Row],[Code d''option]],"-0",Cours_statut[[#This Row],[Version du cours]])</f>
        <v>387-937-91-10-01</v>
      </c>
      <c r="F1575">
        <v>5</v>
      </c>
      <c r="G1575">
        <v>1</v>
      </c>
      <c r="H1575" s="2">
        <v>37077</v>
      </c>
      <c r="I1575" t="s">
        <v>960</v>
      </c>
      <c r="J1575">
        <v>3</v>
      </c>
      <c r="K1575" t="e">
        <f>VLOOKUP(Cours_statut[[#This Row],[CodeCours]],Tableau1[[Code de Cours Complet]:[Évaluations]],5,0)</f>
        <v>#N/A</v>
      </c>
      <c r="L1575" s="2">
        <v>37578</v>
      </c>
      <c r="M1575" t="s">
        <v>961</v>
      </c>
      <c r="N1575" t="s">
        <v>344</v>
      </c>
    </row>
    <row r="1576" spans="1:14" hidden="1" x14ac:dyDescent="0.25">
      <c r="A1576" t="s">
        <v>1783</v>
      </c>
      <c r="B1576" t="s">
        <v>1789</v>
      </c>
      <c r="C1576">
        <v>19</v>
      </c>
      <c r="D1576">
        <v>1</v>
      </c>
      <c r="E1576" t="str">
        <f>_xlfn.CONCAT(Cours_statut[[#This Row],[Code MEQ]],"-",Cours_statut[[#This Row],[Code d''option]],"-0",Cours_statut[[#This Row],[Version du cours]])</f>
        <v>340-FPH-03-19-01</v>
      </c>
      <c r="F1576">
        <v>0</v>
      </c>
      <c r="G1576">
        <v>1</v>
      </c>
      <c r="H1576" s="2">
        <v>37553</v>
      </c>
      <c r="I1576" t="s">
        <v>960</v>
      </c>
      <c r="J1576">
        <v>3</v>
      </c>
      <c r="K1576" t="e">
        <f>VLOOKUP(Cours_statut[[#This Row],[CodeCours]],Tableau1[[Code de Cours Complet]:[Évaluations]],5,0)</f>
        <v>#N/A</v>
      </c>
      <c r="L1576" s="2">
        <v>37553</v>
      </c>
      <c r="M1576" t="s">
        <v>961</v>
      </c>
      <c r="N1576" t="s">
        <v>344</v>
      </c>
    </row>
    <row r="1577" spans="1:14" hidden="1" x14ac:dyDescent="0.25">
      <c r="A1577" t="s">
        <v>1258</v>
      </c>
      <c r="B1577" t="s">
        <v>1260</v>
      </c>
      <c r="C1577">
        <v>10</v>
      </c>
      <c r="D1577">
        <v>1</v>
      </c>
      <c r="E1577" t="str">
        <f>_xlfn.CONCAT(Cours_statut[[#This Row],[Code MEQ]],"-",Cours_statut[[#This Row],[Code d''option]],"-0",Cours_statut[[#This Row],[Version du cours]])</f>
        <v>201-203-77-10-01</v>
      </c>
      <c r="F1577">
        <v>5</v>
      </c>
      <c r="G1577">
        <v>1</v>
      </c>
      <c r="H1577" s="2">
        <v>37071</v>
      </c>
      <c r="I1577" t="s">
        <v>960</v>
      </c>
      <c r="J1577">
        <v>3</v>
      </c>
      <c r="K1577" t="e">
        <f>VLOOKUP(Cours_statut[[#This Row],[CodeCours]],Tableau1[[Code de Cours Complet]:[Évaluations]],5,0)</f>
        <v>#N/A</v>
      </c>
      <c r="L1577" s="2">
        <v>37526</v>
      </c>
      <c r="M1577" t="s">
        <v>961</v>
      </c>
      <c r="N1577" t="s">
        <v>344</v>
      </c>
    </row>
    <row r="1578" spans="1:14" hidden="1" x14ac:dyDescent="0.25">
      <c r="A1578" t="s">
        <v>1358</v>
      </c>
      <c r="B1578" t="s">
        <v>1360</v>
      </c>
      <c r="C1578">
        <v>10</v>
      </c>
      <c r="D1578">
        <v>1</v>
      </c>
      <c r="E1578" t="str">
        <f>_xlfn.CONCAT(Cours_statut[[#This Row],[Code MEQ]],"-",Cours_statut[[#This Row],[Code d''option]],"-0",Cours_statut[[#This Row],[Version du cours]])</f>
        <v>201-NYB-05-10-01</v>
      </c>
      <c r="F1578">
        <v>5</v>
      </c>
      <c r="G1578">
        <v>1</v>
      </c>
      <c r="H1578" s="2">
        <v>37070</v>
      </c>
      <c r="I1578" t="s">
        <v>960</v>
      </c>
      <c r="J1578">
        <v>3</v>
      </c>
      <c r="K1578" t="e">
        <f>VLOOKUP(Cours_statut[[#This Row],[CodeCours]],Tableau1[[Code de Cours Complet]:[Évaluations]],5,0)</f>
        <v>#N/A</v>
      </c>
      <c r="L1578" s="2">
        <v>37526</v>
      </c>
      <c r="M1578" t="s">
        <v>961</v>
      </c>
      <c r="N1578" t="s">
        <v>344</v>
      </c>
    </row>
    <row r="1579" spans="1:14" hidden="1" x14ac:dyDescent="0.25">
      <c r="A1579" t="s">
        <v>1901</v>
      </c>
      <c r="B1579" t="s">
        <v>1908</v>
      </c>
      <c r="C1579">
        <v>19</v>
      </c>
      <c r="D1579">
        <v>1</v>
      </c>
      <c r="E1579" t="str">
        <f>_xlfn.CONCAT(Cours_statut[[#This Row],[Code MEQ]],"-",Cours_statut[[#This Row],[Code d''option]],"-0",Cours_statut[[#This Row],[Version du cours]])</f>
        <v>350-914-91-19-01</v>
      </c>
      <c r="F1579">
        <v>0</v>
      </c>
      <c r="G1579">
        <v>1</v>
      </c>
      <c r="H1579" s="2">
        <v>37524</v>
      </c>
      <c r="I1579" t="s">
        <v>960</v>
      </c>
      <c r="J1579">
        <v>3</v>
      </c>
      <c r="K1579" t="e">
        <f>VLOOKUP(Cours_statut[[#This Row],[CodeCours]],Tableau1[[Code de Cours Complet]:[Évaluations]],5,0)</f>
        <v>#N/A</v>
      </c>
      <c r="L1579" s="2">
        <v>37524</v>
      </c>
      <c r="M1579" t="s">
        <v>961</v>
      </c>
      <c r="N1579" t="s">
        <v>344</v>
      </c>
    </row>
    <row r="1580" spans="1:14" hidden="1" x14ac:dyDescent="0.25">
      <c r="A1580" t="s">
        <v>2216</v>
      </c>
      <c r="B1580" t="s">
        <v>2221</v>
      </c>
      <c r="C1580">
        <v>19</v>
      </c>
      <c r="D1580">
        <v>1</v>
      </c>
      <c r="E1580" t="str">
        <f>_xlfn.CONCAT(Cours_statut[[#This Row],[Code MEQ]],"-",Cours_statut[[#This Row],[Code d''option]],"-0",Cours_statut[[#This Row],[Version du cours]])</f>
        <v>410-110-90-19-01</v>
      </c>
      <c r="F1580">
        <v>0</v>
      </c>
      <c r="G1580">
        <v>1</v>
      </c>
      <c r="H1580" s="2">
        <v>37510</v>
      </c>
      <c r="I1580" t="s">
        <v>960</v>
      </c>
      <c r="J1580">
        <v>3</v>
      </c>
      <c r="K1580" t="e">
        <f>VLOOKUP(Cours_statut[[#This Row],[CodeCours]],Tableau1[[Code de Cours Complet]:[Évaluations]],5,0)</f>
        <v>#N/A</v>
      </c>
      <c r="L1580" s="2">
        <v>37510</v>
      </c>
      <c r="M1580" t="s">
        <v>961</v>
      </c>
      <c r="N1580" t="s">
        <v>344</v>
      </c>
    </row>
    <row r="1581" spans="1:14" hidden="1" x14ac:dyDescent="0.25">
      <c r="A1581" t="s">
        <v>1695</v>
      </c>
      <c r="B1581" t="s">
        <v>1703</v>
      </c>
      <c r="C1581">
        <v>19</v>
      </c>
      <c r="D1581">
        <v>1</v>
      </c>
      <c r="E1581" t="str">
        <f>_xlfn.CONCAT(Cours_statut[[#This Row],[Code MEQ]],"-",Cours_statut[[#This Row],[Code d''option]],"-0",Cours_statut[[#This Row],[Version du cours]])</f>
        <v>340-103-04-19-01</v>
      </c>
      <c r="F1581">
        <v>0</v>
      </c>
      <c r="G1581">
        <v>1</v>
      </c>
      <c r="H1581" s="2">
        <v>37503</v>
      </c>
      <c r="I1581" t="s">
        <v>960</v>
      </c>
      <c r="J1581">
        <v>3</v>
      </c>
      <c r="K1581" t="e">
        <f>VLOOKUP(Cours_statut[[#This Row],[CodeCours]],Tableau1[[Code de Cours Complet]:[Évaluations]],5,0)</f>
        <v>#N/A</v>
      </c>
      <c r="L1581" s="2">
        <v>37503</v>
      </c>
      <c r="M1581" t="s">
        <v>961</v>
      </c>
      <c r="N1581" t="s">
        <v>344</v>
      </c>
    </row>
    <row r="1582" spans="1:14" hidden="1" x14ac:dyDescent="0.25">
      <c r="A1582" t="s">
        <v>1841</v>
      </c>
      <c r="B1582" t="s">
        <v>1849</v>
      </c>
      <c r="C1582">
        <v>19</v>
      </c>
      <c r="D1582">
        <v>1</v>
      </c>
      <c r="E1582" t="str">
        <f>_xlfn.CONCAT(Cours_statut[[#This Row],[Code MEQ]],"-",Cours_statut[[#This Row],[Code d''option]],"-0",Cours_statut[[#This Row],[Version du cours]])</f>
        <v>350-102-91-19-01</v>
      </c>
      <c r="F1582">
        <v>0</v>
      </c>
      <c r="G1582">
        <v>1</v>
      </c>
      <c r="H1582" s="2">
        <v>37503</v>
      </c>
      <c r="I1582" t="s">
        <v>960</v>
      </c>
      <c r="J1582">
        <v>3</v>
      </c>
      <c r="K1582" t="e">
        <f>VLOOKUP(Cours_statut[[#This Row],[CodeCours]],Tableau1[[Code de Cours Complet]:[Évaluations]],5,0)</f>
        <v>#N/A</v>
      </c>
      <c r="L1582" s="2">
        <v>37503</v>
      </c>
      <c r="M1582" t="s">
        <v>961</v>
      </c>
      <c r="N1582" t="s">
        <v>344</v>
      </c>
    </row>
    <row r="1583" spans="1:14" hidden="1" x14ac:dyDescent="0.25">
      <c r="A1583" t="s">
        <v>2831</v>
      </c>
      <c r="B1583" t="s">
        <v>2844</v>
      </c>
      <c r="C1583">
        <v>59</v>
      </c>
      <c r="D1583">
        <v>1</v>
      </c>
      <c r="E1583" t="str">
        <f>_xlfn.CONCAT(Cours_statut[[#This Row],[Code MEQ]],"-",Cours_statut[[#This Row],[Code d''option]],"-0",Cours_statut[[#This Row],[Version du cours]])</f>
        <v>601-103-04-59-01</v>
      </c>
      <c r="F1583">
        <v>4</v>
      </c>
      <c r="G1583">
        <v>1</v>
      </c>
      <c r="H1583" s="2">
        <v>37495</v>
      </c>
      <c r="I1583" t="s">
        <v>960</v>
      </c>
      <c r="J1583">
        <v>3</v>
      </c>
      <c r="K1583" t="e">
        <f>VLOOKUP(Cours_statut[[#This Row],[CodeCours]],Tableau1[[Code de Cours Complet]:[Évaluations]],5,0)</f>
        <v>#N/A</v>
      </c>
      <c r="L1583" s="2">
        <v>37495</v>
      </c>
      <c r="M1583" t="s">
        <v>961</v>
      </c>
      <c r="N1583" t="s">
        <v>344</v>
      </c>
    </row>
    <row r="1584" spans="1:14" hidden="1" x14ac:dyDescent="0.25">
      <c r="A1584" t="s">
        <v>3150</v>
      </c>
      <c r="B1584" t="s">
        <v>3159</v>
      </c>
      <c r="C1584">
        <v>20</v>
      </c>
      <c r="D1584">
        <v>2</v>
      </c>
      <c r="E1584" t="str">
        <f>_xlfn.CONCAT(Cours_statut[[#This Row],[Code MEQ]],"-",Cours_statut[[#This Row],[Code d''option]],"-0",Cours_statut[[#This Row],[Version du cours]])</f>
        <v>608-101-81-20-02</v>
      </c>
      <c r="F1584">
        <v>6</v>
      </c>
      <c r="G1584">
        <v>1</v>
      </c>
      <c r="H1584" s="2">
        <v>37102</v>
      </c>
      <c r="I1584" t="s">
        <v>960</v>
      </c>
      <c r="J1584">
        <v>3</v>
      </c>
      <c r="K1584" t="e">
        <f>VLOOKUP(Cours_statut[[#This Row],[CodeCours]],Tableau1[[Code de Cours Complet]:[Évaluations]],5,0)</f>
        <v>#N/A</v>
      </c>
      <c r="L1584" s="2">
        <v>37462</v>
      </c>
      <c r="M1584" t="s">
        <v>961</v>
      </c>
      <c r="N1584" t="s">
        <v>344</v>
      </c>
    </row>
    <row r="1585" spans="1:14" hidden="1" x14ac:dyDescent="0.25">
      <c r="A1585" t="s">
        <v>3160</v>
      </c>
      <c r="B1585" t="s">
        <v>3162</v>
      </c>
      <c r="C1585">
        <v>10</v>
      </c>
      <c r="D1585">
        <v>1</v>
      </c>
      <c r="E1585" t="str">
        <f>_xlfn.CONCAT(Cours_statut[[#This Row],[Code MEQ]],"-",Cours_statut[[#This Row],[Code d''option]],"-0",Cours_statut[[#This Row],[Version du cours]])</f>
        <v>608-201-81-10-01</v>
      </c>
      <c r="F1585">
        <v>5</v>
      </c>
      <c r="G1585">
        <v>1</v>
      </c>
      <c r="H1585" s="2">
        <v>37102</v>
      </c>
      <c r="I1585" t="s">
        <v>960</v>
      </c>
      <c r="J1585">
        <v>3</v>
      </c>
      <c r="K1585" t="e">
        <f>VLOOKUP(Cours_statut[[#This Row],[CodeCours]],Tableau1[[Code de Cours Complet]:[Évaluations]],5,0)</f>
        <v>#N/A</v>
      </c>
      <c r="L1585" s="2">
        <v>37462</v>
      </c>
      <c r="M1585" t="s">
        <v>961</v>
      </c>
      <c r="N1585" t="s">
        <v>344</v>
      </c>
    </row>
    <row r="1586" spans="1:14" hidden="1" x14ac:dyDescent="0.25">
      <c r="A1586" t="s">
        <v>3170</v>
      </c>
      <c r="B1586" t="s">
        <v>3180</v>
      </c>
      <c r="C1586">
        <v>20</v>
      </c>
      <c r="D1586">
        <v>2</v>
      </c>
      <c r="E1586" t="str">
        <f>_xlfn.CONCAT(Cours_statut[[#This Row],[Code MEQ]],"-",Cours_statut[[#This Row],[Code d''option]],"-0",Cours_statut[[#This Row],[Version du cours]])</f>
        <v>608-FPF-03-20-02</v>
      </c>
      <c r="F1586">
        <v>6</v>
      </c>
      <c r="G1586">
        <v>1</v>
      </c>
      <c r="H1586" s="2">
        <v>37077</v>
      </c>
      <c r="I1586" t="s">
        <v>960</v>
      </c>
      <c r="J1586">
        <v>3</v>
      </c>
      <c r="K1586" t="e">
        <f>VLOOKUP(Cours_statut[[#This Row],[CodeCours]],Tableau1[[Code de Cours Complet]:[Évaluations]],5,0)</f>
        <v>#N/A</v>
      </c>
      <c r="L1586" s="2">
        <v>37462</v>
      </c>
      <c r="M1586" t="s">
        <v>961</v>
      </c>
      <c r="N1586" t="s">
        <v>344</v>
      </c>
    </row>
    <row r="1587" spans="1:14" hidden="1" x14ac:dyDescent="0.25">
      <c r="A1587" t="s">
        <v>3183</v>
      </c>
      <c r="B1587" t="s">
        <v>3187</v>
      </c>
      <c r="C1587">
        <v>11</v>
      </c>
      <c r="D1587">
        <v>1</v>
      </c>
      <c r="E1587" t="str">
        <f>_xlfn.CONCAT(Cours_statut[[#This Row],[Code MEQ]],"-",Cours_statut[[#This Row],[Code d''option]],"-0",Cours_statut[[#This Row],[Version du cours]])</f>
        <v>608-FPG-03-11-01</v>
      </c>
      <c r="F1587">
        <v>5</v>
      </c>
      <c r="G1587">
        <v>1</v>
      </c>
      <c r="H1587" s="2">
        <v>37100</v>
      </c>
      <c r="I1587" t="s">
        <v>960</v>
      </c>
      <c r="J1587">
        <v>3</v>
      </c>
      <c r="K1587" t="e">
        <f>VLOOKUP(Cours_statut[[#This Row],[CodeCours]],Tableau1[[Code de Cours Complet]:[Évaluations]],5,0)</f>
        <v>#N/A</v>
      </c>
      <c r="L1587" s="2">
        <v>37462</v>
      </c>
      <c r="M1587" t="s">
        <v>961</v>
      </c>
      <c r="N1587" t="s">
        <v>344</v>
      </c>
    </row>
    <row r="1588" spans="1:14" hidden="1" x14ac:dyDescent="0.25">
      <c r="A1588" t="s">
        <v>3550</v>
      </c>
      <c r="B1588" t="s">
        <v>3554</v>
      </c>
      <c r="C1588">
        <v>60</v>
      </c>
      <c r="D1588">
        <v>1</v>
      </c>
      <c r="E1588" t="str">
        <f>_xlfn.CONCAT(Cours_statut[[#This Row],[Code MEQ]],"-",Cours_statut[[#This Row],[Code d''option]],"-0",Cours_statut[[#This Row],[Version du cours]])</f>
        <v>842-SCA-01-60-01</v>
      </c>
      <c r="F1588">
        <v>3</v>
      </c>
      <c r="G1588">
        <v>0</v>
      </c>
      <c r="H1588" s="2">
        <v>37100</v>
      </c>
      <c r="I1588" t="s">
        <v>960</v>
      </c>
      <c r="J1588">
        <v>3</v>
      </c>
      <c r="K1588" t="e">
        <f>VLOOKUP(Cours_statut[[#This Row],[CodeCours]],Tableau1[[Code de Cours Complet]:[Évaluations]],5,0)</f>
        <v>#N/A</v>
      </c>
      <c r="L1588" s="2">
        <v>37461</v>
      </c>
      <c r="M1588" t="s">
        <v>961</v>
      </c>
      <c r="N1588" t="s">
        <v>344</v>
      </c>
    </row>
    <row r="1589" spans="1:14" hidden="1" x14ac:dyDescent="0.25">
      <c r="A1589" t="s">
        <v>1479</v>
      </c>
      <c r="B1589" t="s">
        <v>1486</v>
      </c>
      <c r="C1589">
        <v>19</v>
      </c>
      <c r="D1589">
        <v>1</v>
      </c>
      <c r="E1589" t="str">
        <f>_xlfn.CONCAT(Cours_statut[[#This Row],[Code MEQ]],"-",Cours_statut[[#This Row],[Code d''option]],"-0",Cours_statut[[#This Row],[Version du cours]])</f>
        <v>300-301-94-19-01</v>
      </c>
      <c r="F1589">
        <v>0</v>
      </c>
      <c r="G1589">
        <v>1</v>
      </c>
      <c r="H1589" s="2">
        <v>37448</v>
      </c>
      <c r="I1589" t="s">
        <v>960</v>
      </c>
      <c r="J1589">
        <v>3</v>
      </c>
      <c r="K1589" t="e">
        <f>VLOOKUP(Cours_statut[[#This Row],[CodeCours]],Tableau1[[Code de Cours Complet]:[Évaluations]],5,0)</f>
        <v>#N/A</v>
      </c>
      <c r="L1589" s="2">
        <v>37448</v>
      </c>
      <c r="M1589" t="s">
        <v>961</v>
      </c>
      <c r="N1589" t="s">
        <v>344</v>
      </c>
    </row>
    <row r="1590" spans="1:14" hidden="1" x14ac:dyDescent="0.25">
      <c r="A1590" t="s">
        <v>1479</v>
      </c>
      <c r="B1590" t="s">
        <v>1487</v>
      </c>
      <c r="C1590">
        <v>19</v>
      </c>
      <c r="D1590">
        <v>2</v>
      </c>
      <c r="E1590" t="str">
        <f>_xlfn.CONCAT(Cours_statut[[#This Row],[Code MEQ]],"-",Cours_statut[[#This Row],[Code d''option]],"-0",Cours_statut[[#This Row],[Version du cours]])</f>
        <v>300-301-94-19-02</v>
      </c>
      <c r="F1590">
        <v>4</v>
      </c>
      <c r="G1590">
        <v>1</v>
      </c>
      <c r="H1590" s="2">
        <v>37448</v>
      </c>
      <c r="I1590" t="s">
        <v>960</v>
      </c>
      <c r="J1590">
        <v>3</v>
      </c>
      <c r="K1590" t="e">
        <f>VLOOKUP(Cours_statut[[#This Row],[CodeCours]],Tableau1[[Code de Cours Complet]:[Évaluations]],5,0)</f>
        <v>#N/A</v>
      </c>
      <c r="L1590" s="2">
        <v>37448</v>
      </c>
      <c r="M1590" t="s">
        <v>961</v>
      </c>
      <c r="N1590" t="s">
        <v>344</v>
      </c>
    </row>
    <row r="1591" spans="1:14" hidden="1" x14ac:dyDescent="0.25">
      <c r="A1591" t="s">
        <v>1479</v>
      </c>
      <c r="B1591" t="s">
        <v>1483</v>
      </c>
      <c r="C1591">
        <v>10</v>
      </c>
      <c r="D1591">
        <v>2</v>
      </c>
      <c r="E1591" t="str">
        <f>_xlfn.CONCAT(Cours_statut[[#This Row],[Code MEQ]],"-",Cours_statut[[#This Row],[Code d''option]],"-0",Cours_statut[[#This Row],[Version du cours]])</f>
        <v>300-301-94-10-02</v>
      </c>
      <c r="F1591">
        <v>4</v>
      </c>
      <c r="G1591">
        <v>1</v>
      </c>
      <c r="H1591" s="2">
        <v>37071</v>
      </c>
      <c r="I1591" t="s">
        <v>960</v>
      </c>
      <c r="J1591">
        <v>3</v>
      </c>
      <c r="K1591" t="e">
        <f>VLOOKUP(Cours_statut[[#This Row],[CodeCours]],Tableau1[[Code de Cours Complet]:[Évaluations]],5,0)</f>
        <v>#N/A</v>
      </c>
      <c r="L1591" s="2">
        <v>37428</v>
      </c>
      <c r="M1591" t="s">
        <v>961</v>
      </c>
      <c r="N1591" t="s">
        <v>344</v>
      </c>
    </row>
    <row r="1592" spans="1:14" hidden="1" x14ac:dyDescent="0.25">
      <c r="A1592" t="s">
        <v>1540</v>
      </c>
      <c r="B1592" t="s">
        <v>1545</v>
      </c>
      <c r="C1592">
        <v>19</v>
      </c>
      <c r="D1592">
        <v>1</v>
      </c>
      <c r="E1592" t="str">
        <f>_xlfn.CONCAT(Cours_statut[[#This Row],[Code MEQ]],"-",Cours_statut[[#This Row],[Code d''option]],"-0",Cours_statut[[#This Row],[Version du cours]])</f>
        <v>320-215-92-19-01</v>
      </c>
      <c r="F1592">
        <v>4</v>
      </c>
      <c r="G1592">
        <v>1</v>
      </c>
      <c r="H1592" s="2">
        <v>37413</v>
      </c>
      <c r="I1592" t="s">
        <v>960</v>
      </c>
      <c r="J1592">
        <v>3</v>
      </c>
      <c r="K1592" t="e">
        <f>VLOOKUP(Cours_statut[[#This Row],[CodeCours]],Tableau1[[Code de Cours Complet]:[Évaluations]],5,0)</f>
        <v>#N/A</v>
      </c>
      <c r="L1592" s="2">
        <v>37413</v>
      </c>
      <c r="M1592" t="s">
        <v>961</v>
      </c>
      <c r="N1592" t="s">
        <v>344</v>
      </c>
    </row>
    <row r="1593" spans="1:14" hidden="1" x14ac:dyDescent="0.25">
      <c r="A1593" t="s">
        <v>1999</v>
      </c>
      <c r="B1593" t="s">
        <v>2009</v>
      </c>
      <c r="C1593">
        <v>19</v>
      </c>
      <c r="D1593">
        <v>1</v>
      </c>
      <c r="E1593" t="str">
        <f>_xlfn.CONCAT(Cours_statut[[#This Row],[Code MEQ]],"-",Cours_statut[[#This Row],[Code d''option]],"-0",Cours_statut[[#This Row],[Version du cours]])</f>
        <v>383-920-90-19-01</v>
      </c>
      <c r="F1593">
        <v>0</v>
      </c>
      <c r="G1593">
        <v>1</v>
      </c>
      <c r="H1593" s="2">
        <v>37410</v>
      </c>
      <c r="I1593" t="s">
        <v>960</v>
      </c>
      <c r="J1593">
        <v>3</v>
      </c>
      <c r="K1593" t="e">
        <f>VLOOKUP(Cours_statut[[#This Row],[CodeCours]],Tableau1[[Code de Cours Complet]:[Évaluations]],5,0)</f>
        <v>#N/A</v>
      </c>
      <c r="L1593" s="2">
        <v>37410</v>
      </c>
      <c r="M1593" t="s">
        <v>961</v>
      </c>
      <c r="N1593" t="s">
        <v>344</v>
      </c>
    </row>
    <row r="1594" spans="1:14" hidden="1" x14ac:dyDescent="0.25">
      <c r="A1594" t="s">
        <v>1999</v>
      </c>
      <c r="B1594" t="s">
        <v>2010</v>
      </c>
      <c r="C1594">
        <v>19</v>
      </c>
      <c r="D1594">
        <v>2</v>
      </c>
      <c r="E1594" t="str">
        <f>_xlfn.CONCAT(Cours_statut[[#This Row],[Code MEQ]],"-",Cours_statut[[#This Row],[Code d''option]],"-0",Cours_statut[[#This Row],[Version du cours]])</f>
        <v>383-920-90-19-02</v>
      </c>
      <c r="F1594">
        <v>0</v>
      </c>
      <c r="G1594">
        <v>1</v>
      </c>
      <c r="H1594" s="2">
        <v>37410</v>
      </c>
      <c r="I1594" t="s">
        <v>960</v>
      </c>
      <c r="J1594">
        <v>3</v>
      </c>
      <c r="K1594" t="e">
        <f>VLOOKUP(Cours_statut[[#This Row],[CodeCours]],Tableau1[[Code de Cours Complet]:[Évaluations]],5,0)</f>
        <v>#N/A</v>
      </c>
      <c r="L1594" s="2">
        <v>37410</v>
      </c>
      <c r="M1594" t="s">
        <v>961</v>
      </c>
      <c r="N1594" t="s">
        <v>344</v>
      </c>
    </row>
    <row r="1595" spans="1:14" hidden="1" x14ac:dyDescent="0.25">
      <c r="A1595" t="s">
        <v>1999</v>
      </c>
      <c r="B1595" t="s">
        <v>2011</v>
      </c>
      <c r="C1595">
        <v>19</v>
      </c>
      <c r="D1595">
        <v>3</v>
      </c>
      <c r="E1595" t="str">
        <f>_xlfn.CONCAT(Cours_statut[[#This Row],[Code MEQ]],"-",Cours_statut[[#This Row],[Code d''option]],"-0",Cours_statut[[#This Row],[Version du cours]])</f>
        <v>383-920-90-19-03</v>
      </c>
      <c r="F1595">
        <v>0</v>
      </c>
      <c r="G1595">
        <v>1</v>
      </c>
      <c r="H1595" s="2">
        <v>37410</v>
      </c>
      <c r="I1595" t="s">
        <v>960</v>
      </c>
      <c r="J1595">
        <v>3</v>
      </c>
      <c r="K1595" t="e">
        <f>VLOOKUP(Cours_statut[[#This Row],[CodeCours]],Tableau1[[Code de Cours Complet]:[Évaluations]],5,0)</f>
        <v>#N/A</v>
      </c>
      <c r="L1595" s="2">
        <v>37410</v>
      </c>
      <c r="M1595" t="s">
        <v>961</v>
      </c>
      <c r="N1595" t="s">
        <v>344</v>
      </c>
    </row>
    <row r="1596" spans="1:14" x14ac:dyDescent="0.25">
      <c r="A1596" t="s">
        <v>1623</v>
      </c>
      <c r="B1596" t="s">
        <v>1624</v>
      </c>
      <c r="C1596">
        <v>70</v>
      </c>
      <c r="D1596">
        <v>1</v>
      </c>
      <c r="E1596" t="str">
        <f>_xlfn.CONCAT(Cours_statut[[#This Row],[Code MEQ]],"-",Cours_statut[[#This Row],[Code d''option]],"-0",Cours_statut[[#This Row],[Version du cours]])</f>
        <v>322-83F-RL-70-01</v>
      </c>
      <c r="F1596">
        <v>5</v>
      </c>
      <c r="G1596">
        <v>0</v>
      </c>
      <c r="H1596" s="2">
        <v>39822</v>
      </c>
      <c r="I1596" t="s">
        <v>974</v>
      </c>
      <c r="J1596">
        <v>2</v>
      </c>
      <c r="K1596" t="str">
        <f>VLOOKUP(Cours_statut[[#This Row],[CodeCours]],Tableau1[[Code de Cours Complet]:[Évaluations]],5,0)</f>
        <v>Autre modèle : Devoirs seulement</v>
      </c>
      <c r="L1596" s="2"/>
      <c r="M1596" t="s">
        <v>344</v>
      </c>
      <c r="N1596" t="s">
        <v>344</v>
      </c>
    </row>
    <row r="1597" spans="1:14" hidden="1" x14ac:dyDescent="0.25">
      <c r="A1597" t="s">
        <v>3205</v>
      </c>
      <c r="B1597" t="s">
        <v>3209</v>
      </c>
      <c r="C1597">
        <v>10</v>
      </c>
      <c r="D1597">
        <v>2</v>
      </c>
      <c r="E1597" t="str">
        <f>_xlfn.CONCAT(Cours_statut[[#This Row],[Code MEQ]],"-",Cours_statut[[#This Row],[Code d''option]],"-0",Cours_statut[[#This Row],[Version du cours]])</f>
        <v>815-PAF-02-10-02</v>
      </c>
      <c r="F1597">
        <v>3</v>
      </c>
      <c r="G1597">
        <v>1</v>
      </c>
      <c r="H1597" s="2">
        <v>37100</v>
      </c>
      <c r="I1597" t="s">
        <v>960</v>
      </c>
      <c r="J1597">
        <v>3</v>
      </c>
      <c r="K1597" t="e">
        <f>VLOOKUP(Cours_statut[[#This Row],[CodeCours]],Tableau1[[Code de Cours Complet]:[Évaluations]],5,0)</f>
        <v>#N/A</v>
      </c>
      <c r="L1597" s="2">
        <v>37383</v>
      </c>
      <c r="M1597" t="s">
        <v>961</v>
      </c>
      <c r="N1597" t="s">
        <v>344</v>
      </c>
    </row>
    <row r="1598" spans="1:14" hidden="1" x14ac:dyDescent="0.25">
      <c r="A1598" t="s">
        <v>1206</v>
      </c>
      <c r="B1598" t="s">
        <v>1214</v>
      </c>
      <c r="C1598">
        <v>19</v>
      </c>
      <c r="D1598">
        <v>1</v>
      </c>
      <c r="E1598" t="str">
        <f>_xlfn.CONCAT(Cours_statut[[#This Row],[Code MEQ]],"-",Cours_statut[[#This Row],[Code d''option]],"-0",Cours_statut[[#This Row],[Version du cours]])</f>
        <v>201-103-77-19-01</v>
      </c>
      <c r="F1598">
        <v>0</v>
      </c>
      <c r="G1598">
        <v>1</v>
      </c>
      <c r="H1598" s="2">
        <v>37369</v>
      </c>
      <c r="I1598" t="s">
        <v>960</v>
      </c>
      <c r="J1598">
        <v>3</v>
      </c>
      <c r="K1598" t="e">
        <f>VLOOKUP(Cours_statut[[#This Row],[CodeCours]],Tableau1[[Code de Cours Complet]:[Évaluations]],5,0)</f>
        <v>#N/A</v>
      </c>
      <c r="L1598" s="2">
        <v>37369</v>
      </c>
      <c r="M1598" t="s">
        <v>961</v>
      </c>
      <c r="N1598" t="s">
        <v>344</v>
      </c>
    </row>
    <row r="1599" spans="1:14" hidden="1" x14ac:dyDescent="0.25">
      <c r="A1599" t="s">
        <v>1206</v>
      </c>
      <c r="B1599" t="s">
        <v>1218</v>
      </c>
      <c r="C1599">
        <v>59</v>
      </c>
      <c r="D1599">
        <v>1</v>
      </c>
      <c r="E1599" t="str">
        <f>_xlfn.CONCAT(Cours_statut[[#This Row],[Code MEQ]],"-",Cours_statut[[#This Row],[Code d''option]],"-0",Cours_statut[[#This Row],[Version du cours]])</f>
        <v>201-103-77-59-01</v>
      </c>
      <c r="F1599">
        <v>0</v>
      </c>
      <c r="G1599">
        <v>1</v>
      </c>
      <c r="H1599" s="2">
        <v>37369</v>
      </c>
      <c r="I1599" t="s">
        <v>960</v>
      </c>
      <c r="J1599">
        <v>3</v>
      </c>
      <c r="K1599" t="e">
        <f>VLOOKUP(Cours_statut[[#This Row],[CodeCours]],Tableau1[[Code de Cours Complet]:[Évaluations]],5,0)</f>
        <v>#N/A</v>
      </c>
      <c r="L1599" s="2">
        <v>37369</v>
      </c>
      <c r="M1599" t="s">
        <v>961</v>
      </c>
      <c r="N1599" t="s">
        <v>344</v>
      </c>
    </row>
    <row r="1600" spans="1:14" hidden="1" x14ac:dyDescent="0.25">
      <c r="A1600" t="s">
        <v>1331</v>
      </c>
      <c r="B1600" t="s">
        <v>1340</v>
      </c>
      <c r="C1600">
        <v>19</v>
      </c>
      <c r="D1600">
        <v>1</v>
      </c>
      <c r="E1600" t="str">
        <f>_xlfn.CONCAT(Cours_statut[[#This Row],[Code MEQ]],"-",Cours_statut[[#This Row],[Code d''option]],"-0",Cours_statut[[#This Row],[Version du cours]])</f>
        <v>201-NYA-05-19-01</v>
      </c>
      <c r="F1600">
        <v>0</v>
      </c>
      <c r="G1600">
        <v>1</v>
      </c>
      <c r="H1600" s="2">
        <v>37369</v>
      </c>
      <c r="I1600" t="s">
        <v>960</v>
      </c>
      <c r="J1600">
        <v>3</v>
      </c>
      <c r="K1600" t="e">
        <f>VLOOKUP(Cours_statut[[#This Row],[CodeCours]],Tableau1[[Code de Cours Complet]:[Évaluations]],5,0)</f>
        <v>#N/A</v>
      </c>
      <c r="L1600" s="2">
        <v>37369</v>
      </c>
      <c r="M1600" t="s">
        <v>961</v>
      </c>
      <c r="N1600" t="s">
        <v>344</v>
      </c>
    </row>
    <row r="1601" spans="1:14" hidden="1" x14ac:dyDescent="0.25">
      <c r="A1601" t="s">
        <v>1331</v>
      </c>
      <c r="B1601" t="s">
        <v>1345</v>
      </c>
      <c r="C1601">
        <v>59</v>
      </c>
      <c r="D1601">
        <v>1</v>
      </c>
      <c r="E1601" t="str">
        <f>_xlfn.CONCAT(Cours_statut[[#This Row],[Code MEQ]],"-",Cours_statut[[#This Row],[Code d''option]],"-0",Cours_statut[[#This Row],[Version du cours]])</f>
        <v>201-NYA-05-59-01</v>
      </c>
      <c r="F1601">
        <v>0</v>
      </c>
      <c r="G1601">
        <v>1</v>
      </c>
      <c r="H1601" s="2">
        <v>37369</v>
      </c>
      <c r="I1601" t="s">
        <v>960</v>
      </c>
      <c r="J1601">
        <v>3</v>
      </c>
      <c r="K1601" t="e">
        <f>VLOOKUP(Cours_statut[[#This Row],[CodeCours]],Tableau1[[Code de Cours Complet]:[Évaluations]],5,0)</f>
        <v>#N/A</v>
      </c>
      <c r="L1601" s="2">
        <v>37369</v>
      </c>
      <c r="M1601" t="s">
        <v>961</v>
      </c>
      <c r="N1601" t="s">
        <v>344</v>
      </c>
    </row>
    <row r="1602" spans="1:14" hidden="1" x14ac:dyDescent="0.25">
      <c r="A1602" t="s">
        <v>1380</v>
      </c>
      <c r="B1602" t="s">
        <v>1391</v>
      </c>
      <c r="C1602">
        <v>19</v>
      </c>
      <c r="D1602">
        <v>1</v>
      </c>
      <c r="E1602" t="str">
        <f>_xlfn.CONCAT(Cours_statut[[#This Row],[Code MEQ]],"-",Cours_statut[[#This Row],[Code d''option]],"-0",Cours_statut[[#This Row],[Version du cours]])</f>
        <v>201-NYC-05-19-01</v>
      </c>
      <c r="F1602">
        <v>0</v>
      </c>
      <c r="G1602">
        <v>1</v>
      </c>
      <c r="H1602" s="2">
        <v>37369</v>
      </c>
      <c r="I1602" t="s">
        <v>960</v>
      </c>
      <c r="J1602">
        <v>3</v>
      </c>
      <c r="K1602" t="e">
        <f>VLOOKUP(Cours_statut[[#This Row],[CodeCours]],Tableau1[[Code de Cours Complet]:[Évaluations]],5,0)</f>
        <v>#N/A</v>
      </c>
      <c r="L1602" s="2">
        <v>37369</v>
      </c>
      <c r="M1602" t="s">
        <v>961</v>
      </c>
      <c r="N1602" t="s">
        <v>344</v>
      </c>
    </row>
    <row r="1603" spans="1:14" hidden="1" x14ac:dyDescent="0.25">
      <c r="A1603" t="s">
        <v>1054</v>
      </c>
      <c r="B1603" t="s">
        <v>1056</v>
      </c>
      <c r="C1603">
        <v>1</v>
      </c>
      <c r="D1603">
        <v>1</v>
      </c>
      <c r="E1603" t="str">
        <f>_xlfn.CONCAT(Cours_statut[[#This Row],[Code MEQ]],"-",Cours_statut[[#This Row],[Code d''option]],"-0",Cours_statut[[#This Row],[Version du cours]])</f>
        <v>109-105-02-1-01</v>
      </c>
      <c r="F1603">
        <v>0</v>
      </c>
      <c r="G1603">
        <v>1</v>
      </c>
      <c r="H1603" s="2">
        <v>37155</v>
      </c>
      <c r="I1603" t="s">
        <v>960</v>
      </c>
      <c r="J1603">
        <v>3</v>
      </c>
      <c r="K1603" t="e">
        <f>VLOOKUP(Cours_statut[[#This Row],[CodeCours]],Tableau1[[Code de Cours Complet]:[Évaluations]],5,0)</f>
        <v>#N/A</v>
      </c>
      <c r="L1603" s="2">
        <v>37348</v>
      </c>
      <c r="M1603" t="s">
        <v>961</v>
      </c>
      <c r="N1603" t="s">
        <v>344</v>
      </c>
    </row>
    <row r="1604" spans="1:14" hidden="1" x14ac:dyDescent="0.25">
      <c r="A1604" t="s">
        <v>1457</v>
      </c>
      <c r="B1604" t="s">
        <v>1463</v>
      </c>
      <c r="C1604">
        <v>19</v>
      </c>
      <c r="D1604">
        <v>1</v>
      </c>
      <c r="E1604" t="str">
        <f>_xlfn.CONCAT(Cours_statut[[#This Row],[Code MEQ]],"-",Cours_statut[[#This Row],[Code d''option]],"-0",Cours_statut[[#This Row],[Version du cours]])</f>
        <v>300-300-91-19-01</v>
      </c>
      <c r="F1604">
        <v>0</v>
      </c>
      <c r="G1604">
        <v>1</v>
      </c>
      <c r="H1604" s="2">
        <v>37278</v>
      </c>
      <c r="I1604" t="s">
        <v>960</v>
      </c>
      <c r="J1604">
        <v>3</v>
      </c>
      <c r="K1604" t="e">
        <f>VLOOKUP(Cours_statut[[#This Row],[CodeCours]],Tableau1[[Code de Cours Complet]:[Évaluations]],5,0)</f>
        <v>#N/A</v>
      </c>
      <c r="L1604" s="2">
        <v>37278</v>
      </c>
      <c r="M1604" t="s">
        <v>961</v>
      </c>
      <c r="N1604" t="s">
        <v>344</v>
      </c>
    </row>
    <row r="1605" spans="1:14" hidden="1" x14ac:dyDescent="0.25">
      <c r="A1605" t="s">
        <v>1631</v>
      </c>
      <c r="B1605" t="s">
        <v>1636</v>
      </c>
      <c r="C1605">
        <v>19</v>
      </c>
      <c r="D1605">
        <v>1</v>
      </c>
      <c r="E1605" t="str">
        <f>_xlfn.CONCAT(Cours_statut[[#This Row],[Code MEQ]],"-",Cours_statut[[#This Row],[Code d''option]],"-0",Cours_statut[[#This Row],[Version du cours]])</f>
        <v>330-910-91-19-01</v>
      </c>
      <c r="F1605">
        <v>0</v>
      </c>
      <c r="G1605">
        <v>1</v>
      </c>
      <c r="H1605" s="2">
        <v>37278</v>
      </c>
      <c r="I1605" t="s">
        <v>960</v>
      </c>
      <c r="J1605">
        <v>3</v>
      </c>
      <c r="K1605" t="e">
        <f>VLOOKUP(Cours_statut[[#This Row],[CodeCours]],Tableau1[[Code de Cours Complet]:[Évaluations]],5,0)</f>
        <v>#N/A</v>
      </c>
      <c r="L1605" s="2">
        <v>37278</v>
      </c>
      <c r="M1605" t="s">
        <v>961</v>
      </c>
      <c r="N1605" t="s">
        <v>344</v>
      </c>
    </row>
    <row r="1606" spans="1:14" hidden="1" x14ac:dyDescent="0.25">
      <c r="A1606" t="s">
        <v>1754</v>
      </c>
      <c r="B1606" t="s">
        <v>1762</v>
      </c>
      <c r="C1606">
        <v>19</v>
      </c>
      <c r="D1606">
        <v>1</v>
      </c>
      <c r="E1606" t="str">
        <f>_xlfn.CONCAT(Cours_statut[[#This Row],[Code MEQ]],"-",Cours_statut[[#This Row],[Code d''option]],"-0",Cours_statut[[#This Row],[Version du cours]])</f>
        <v>340-FPF-03-19-01</v>
      </c>
      <c r="F1606">
        <v>0</v>
      </c>
      <c r="G1606">
        <v>1</v>
      </c>
      <c r="H1606" s="2">
        <v>37278</v>
      </c>
      <c r="I1606" t="s">
        <v>960</v>
      </c>
      <c r="J1606">
        <v>3</v>
      </c>
      <c r="K1606" t="e">
        <f>VLOOKUP(Cours_statut[[#This Row],[CodeCours]],Tableau1[[Code de Cours Complet]:[Évaluations]],5,0)</f>
        <v>#N/A</v>
      </c>
      <c r="L1606" s="2">
        <v>37278</v>
      </c>
      <c r="M1606" t="s">
        <v>961</v>
      </c>
      <c r="N1606" t="s">
        <v>344</v>
      </c>
    </row>
    <row r="1607" spans="1:14" hidden="1" x14ac:dyDescent="0.25">
      <c r="A1607" t="s">
        <v>2021</v>
      </c>
      <c r="B1607" t="s">
        <v>2026</v>
      </c>
      <c r="C1607">
        <v>19</v>
      </c>
      <c r="D1607">
        <v>1</v>
      </c>
      <c r="E1607" t="str">
        <f>_xlfn.CONCAT(Cours_statut[[#This Row],[Code MEQ]],"-",Cours_statut[[#This Row],[Code d''option]],"-0",Cours_statut[[#This Row],[Version du cours]])</f>
        <v>383-924-90-19-01</v>
      </c>
      <c r="F1607">
        <v>0</v>
      </c>
      <c r="G1607">
        <v>1</v>
      </c>
      <c r="H1607" s="2">
        <v>37278</v>
      </c>
      <c r="I1607" t="s">
        <v>960</v>
      </c>
      <c r="J1607">
        <v>3</v>
      </c>
      <c r="K1607" t="e">
        <f>VLOOKUP(Cours_statut[[#This Row],[CodeCours]],Tableau1[[Code de Cours Complet]:[Évaluations]],5,0)</f>
        <v>#N/A</v>
      </c>
      <c r="L1607" s="2">
        <v>37278</v>
      </c>
      <c r="M1607" t="s">
        <v>961</v>
      </c>
      <c r="N1607" t="s">
        <v>344</v>
      </c>
    </row>
    <row r="1608" spans="1:14" x14ac:dyDescent="0.25">
      <c r="A1608" t="s">
        <v>1331</v>
      </c>
      <c r="B1608" t="s">
        <v>1339</v>
      </c>
      <c r="C1608">
        <v>15</v>
      </c>
      <c r="D1608">
        <v>1</v>
      </c>
      <c r="E1608" t="str">
        <f>_xlfn.CONCAT(Cours_statut[[#This Row],[Code MEQ]],"-",Cours_statut[[#This Row],[Code d''option]],"-0",Cours_statut[[#This Row],[Version du cours]])</f>
        <v>201-NYA-05-15-01</v>
      </c>
      <c r="F1608">
        <v>4</v>
      </c>
      <c r="G1608">
        <v>1</v>
      </c>
      <c r="H1608" s="2">
        <v>39609</v>
      </c>
      <c r="I1608" t="s">
        <v>974</v>
      </c>
      <c r="J1608">
        <v>2</v>
      </c>
      <c r="K1608" t="str">
        <f>VLOOKUP(Cours_statut[[#This Row],[CodeCours]],Tableau1[[Code de Cours Complet]:[Évaluations]],5,0)</f>
        <v>EFel1</v>
      </c>
      <c r="L1608" s="2"/>
      <c r="M1608" t="s">
        <v>344</v>
      </c>
      <c r="N1608" t="s">
        <v>344</v>
      </c>
    </row>
    <row r="1609" spans="1:14" hidden="1" x14ac:dyDescent="0.25">
      <c r="A1609" t="s">
        <v>2087</v>
      </c>
      <c r="B1609" t="s">
        <v>2092</v>
      </c>
      <c r="C1609">
        <v>19</v>
      </c>
      <c r="D1609">
        <v>1</v>
      </c>
      <c r="E1609" t="str">
        <f>_xlfn.CONCAT(Cours_statut[[#This Row],[Code MEQ]],"-",Cours_statut[[#This Row],[Code d''option]],"-0",Cours_statut[[#This Row],[Version du cours]])</f>
        <v>387-960-91-19-01</v>
      </c>
      <c r="F1609">
        <v>0</v>
      </c>
      <c r="G1609">
        <v>1</v>
      </c>
      <c r="H1609" s="2">
        <v>37278</v>
      </c>
      <c r="I1609" t="s">
        <v>960</v>
      </c>
      <c r="J1609">
        <v>3</v>
      </c>
      <c r="K1609" t="e">
        <f>VLOOKUP(Cours_statut[[#This Row],[CodeCours]],Tableau1[[Code de Cours Complet]:[Évaluations]],5,0)</f>
        <v>#N/A</v>
      </c>
      <c r="L1609" s="2">
        <v>37278</v>
      </c>
      <c r="M1609" t="s">
        <v>961</v>
      </c>
      <c r="N1609" t="s">
        <v>344</v>
      </c>
    </row>
    <row r="1610" spans="1:14" hidden="1" x14ac:dyDescent="0.25">
      <c r="A1610" t="s">
        <v>2831</v>
      </c>
      <c r="B1610" t="s">
        <v>2839</v>
      </c>
      <c r="C1610">
        <v>19</v>
      </c>
      <c r="D1610">
        <v>1</v>
      </c>
      <c r="E1610" t="str">
        <f>_xlfn.CONCAT(Cours_statut[[#This Row],[Code MEQ]],"-",Cours_statut[[#This Row],[Code d''option]],"-0",Cours_statut[[#This Row],[Version du cours]])</f>
        <v>601-103-04-19-01</v>
      </c>
      <c r="F1610">
        <v>4</v>
      </c>
      <c r="G1610">
        <v>1</v>
      </c>
      <c r="H1610" s="2">
        <v>37278</v>
      </c>
      <c r="I1610" t="s">
        <v>960</v>
      </c>
      <c r="J1610">
        <v>3</v>
      </c>
      <c r="K1610" t="e">
        <f>VLOOKUP(Cours_statut[[#This Row],[CodeCours]],Tableau1[[Code de Cours Complet]:[Évaluations]],5,0)</f>
        <v>#N/A</v>
      </c>
      <c r="L1610" s="2">
        <v>37278</v>
      </c>
      <c r="M1610" t="s">
        <v>961</v>
      </c>
      <c r="N1610" t="s">
        <v>344</v>
      </c>
    </row>
    <row r="1611" spans="1:14" hidden="1" x14ac:dyDescent="0.25">
      <c r="A1611" t="s">
        <v>1677</v>
      </c>
      <c r="B1611" t="s">
        <v>1684</v>
      </c>
      <c r="C1611">
        <v>19</v>
      </c>
      <c r="D1611">
        <v>1</v>
      </c>
      <c r="E1611" t="str">
        <f>_xlfn.CONCAT(Cours_statut[[#This Row],[Code MEQ]],"-",Cours_statut[[#This Row],[Code d''option]],"-0",Cours_statut[[#This Row],[Version du cours]])</f>
        <v>340-102-03-19-01</v>
      </c>
      <c r="F1611">
        <v>0</v>
      </c>
      <c r="G1611">
        <v>1</v>
      </c>
      <c r="H1611" s="2">
        <v>37277</v>
      </c>
      <c r="I1611" t="s">
        <v>960</v>
      </c>
      <c r="J1611">
        <v>3</v>
      </c>
      <c r="K1611" t="e">
        <f>VLOOKUP(Cours_statut[[#This Row],[CodeCours]],Tableau1[[Code de Cours Complet]:[Évaluations]],5,0)</f>
        <v>#N/A</v>
      </c>
      <c r="L1611" s="2">
        <v>37277</v>
      </c>
      <c r="M1611" t="s">
        <v>961</v>
      </c>
      <c r="N1611" t="s">
        <v>344</v>
      </c>
    </row>
    <row r="1612" spans="1:14" hidden="1" x14ac:dyDescent="0.25">
      <c r="A1612" t="s">
        <v>1922</v>
      </c>
      <c r="B1612" t="s">
        <v>1936</v>
      </c>
      <c r="C1612">
        <v>19</v>
      </c>
      <c r="D1612">
        <v>1</v>
      </c>
      <c r="E1612" t="str">
        <f>_xlfn.CONCAT(Cours_statut[[#This Row],[Code MEQ]],"-",Cours_statut[[#This Row],[Code d''option]],"-0",Cours_statut[[#This Row],[Version du cours]])</f>
        <v>360-300-91-19-01</v>
      </c>
      <c r="F1612">
        <v>0</v>
      </c>
      <c r="G1612">
        <v>1</v>
      </c>
      <c r="H1612" s="2">
        <v>37277</v>
      </c>
      <c r="I1612" t="s">
        <v>960</v>
      </c>
      <c r="J1612">
        <v>3</v>
      </c>
      <c r="K1612" t="e">
        <f>VLOOKUP(Cours_statut[[#This Row],[CodeCours]],Tableau1[[Code de Cours Complet]:[Évaluations]],5,0)</f>
        <v>#N/A</v>
      </c>
      <c r="L1612" s="2">
        <v>37277</v>
      </c>
      <c r="M1612" t="s">
        <v>961</v>
      </c>
      <c r="N1612" t="s">
        <v>344</v>
      </c>
    </row>
    <row r="1613" spans="1:14" hidden="1" x14ac:dyDescent="0.25">
      <c r="A1613" t="s">
        <v>1922</v>
      </c>
      <c r="B1613" t="s">
        <v>1937</v>
      </c>
      <c r="C1613">
        <v>19</v>
      </c>
      <c r="D1613">
        <v>2</v>
      </c>
      <c r="E1613" t="str">
        <f>_xlfn.CONCAT(Cours_statut[[#This Row],[Code MEQ]],"-",Cours_statut[[#This Row],[Code d''option]],"-0",Cours_statut[[#This Row],[Version du cours]])</f>
        <v>360-300-91-19-02</v>
      </c>
      <c r="F1613">
        <v>0</v>
      </c>
      <c r="G1613">
        <v>1</v>
      </c>
      <c r="H1613" s="2">
        <v>37277</v>
      </c>
      <c r="I1613" t="s">
        <v>960</v>
      </c>
      <c r="J1613">
        <v>3</v>
      </c>
      <c r="K1613" t="e">
        <f>VLOOKUP(Cours_statut[[#This Row],[CodeCours]],Tableau1[[Code de Cours Complet]:[Évaluations]],5,0)</f>
        <v>#N/A</v>
      </c>
      <c r="L1613" s="2">
        <v>37277</v>
      </c>
      <c r="M1613" t="s">
        <v>961</v>
      </c>
      <c r="N1613" t="s">
        <v>344</v>
      </c>
    </row>
    <row r="1614" spans="1:14" hidden="1" x14ac:dyDescent="0.25">
      <c r="A1614" t="s">
        <v>1922</v>
      </c>
      <c r="B1614" t="s">
        <v>1938</v>
      </c>
      <c r="C1614">
        <v>19</v>
      </c>
      <c r="D1614">
        <v>3</v>
      </c>
      <c r="E1614" t="str">
        <f>_xlfn.CONCAT(Cours_statut[[#This Row],[Code MEQ]],"-",Cours_statut[[#This Row],[Code d''option]],"-0",Cours_statut[[#This Row],[Version du cours]])</f>
        <v>360-300-91-19-03</v>
      </c>
      <c r="F1614">
        <v>0</v>
      </c>
      <c r="G1614">
        <v>1</v>
      </c>
      <c r="H1614" s="2">
        <v>37277</v>
      </c>
      <c r="I1614" t="s">
        <v>960</v>
      </c>
      <c r="J1614">
        <v>3</v>
      </c>
      <c r="K1614" t="e">
        <f>VLOOKUP(Cours_statut[[#This Row],[CodeCours]],Tableau1[[Code de Cours Complet]:[Évaluations]],5,0)</f>
        <v>#N/A</v>
      </c>
      <c r="L1614" s="2">
        <v>37277</v>
      </c>
      <c r="M1614" t="s">
        <v>961</v>
      </c>
      <c r="N1614" t="s">
        <v>344</v>
      </c>
    </row>
    <row r="1615" spans="1:14" x14ac:dyDescent="0.25">
      <c r="A1615" t="s">
        <v>2280</v>
      </c>
      <c r="B1615" t="s">
        <v>2281</v>
      </c>
      <c r="C1615">
        <v>60</v>
      </c>
      <c r="D1615">
        <v>1</v>
      </c>
      <c r="E1615" t="str">
        <f>_xlfn.CONCAT(Cours_statut[[#This Row],[Code MEQ]],"-",Cours_statut[[#This Row],[Code d''option]],"-0",Cours_statut[[#This Row],[Version du cours]])</f>
        <v>410-223-FD-60-01</v>
      </c>
      <c r="F1615">
        <v>4</v>
      </c>
      <c r="G1615">
        <v>1</v>
      </c>
      <c r="H1615" s="2">
        <v>39064</v>
      </c>
      <c r="I1615" t="s">
        <v>974</v>
      </c>
      <c r="J1615">
        <v>2</v>
      </c>
      <c r="K1615" t="str">
        <f>VLOOKUP(Cours_statut[[#This Row],[CodeCours]],Tableau1[[Code de Cours Complet]:[Évaluations]],5,0)</f>
        <v>EFel1</v>
      </c>
      <c r="L1615" s="2"/>
      <c r="M1615" t="s">
        <v>344</v>
      </c>
      <c r="N1615" t="s">
        <v>344</v>
      </c>
    </row>
    <row r="1616" spans="1:14" hidden="1" x14ac:dyDescent="0.25">
      <c r="A1616" t="s">
        <v>1922</v>
      </c>
      <c r="B1616" t="s">
        <v>1939</v>
      </c>
      <c r="C1616">
        <v>19</v>
      </c>
      <c r="D1616">
        <v>4</v>
      </c>
      <c r="E1616" t="str">
        <f>_xlfn.CONCAT(Cours_statut[[#This Row],[Code MEQ]],"-",Cours_statut[[#This Row],[Code d''option]],"-0",Cours_statut[[#This Row],[Version du cours]])</f>
        <v>360-300-91-19-04</v>
      </c>
      <c r="F1616">
        <v>0</v>
      </c>
      <c r="G1616">
        <v>1</v>
      </c>
      <c r="H1616" s="2">
        <v>37277</v>
      </c>
      <c r="I1616" t="s">
        <v>960</v>
      </c>
      <c r="J1616">
        <v>3</v>
      </c>
      <c r="K1616" t="e">
        <f>VLOOKUP(Cours_statut[[#This Row],[CodeCours]],Tableau1[[Code de Cours Complet]:[Évaluations]],5,0)</f>
        <v>#N/A</v>
      </c>
      <c r="L1616" s="2">
        <v>37277</v>
      </c>
      <c r="M1616" t="s">
        <v>961</v>
      </c>
      <c r="N1616" t="s">
        <v>344</v>
      </c>
    </row>
    <row r="1617" spans="1:14" hidden="1" x14ac:dyDescent="0.25">
      <c r="A1617" t="s">
        <v>2781</v>
      </c>
      <c r="B1617" t="s">
        <v>2789</v>
      </c>
      <c r="C1617">
        <v>19</v>
      </c>
      <c r="D1617">
        <v>1</v>
      </c>
      <c r="E1617" t="str">
        <f>_xlfn.CONCAT(Cours_statut[[#This Row],[Code MEQ]],"-",Cours_statut[[#This Row],[Code d''option]],"-0",Cours_statut[[#This Row],[Version du cours]])</f>
        <v>601-101-04-19-01</v>
      </c>
      <c r="F1617">
        <v>0</v>
      </c>
      <c r="G1617">
        <v>1</v>
      </c>
      <c r="H1617" s="2">
        <v>37277</v>
      </c>
      <c r="I1617" t="s">
        <v>960</v>
      </c>
      <c r="J1617">
        <v>3</v>
      </c>
      <c r="K1617" t="e">
        <f>VLOOKUP(Cours_statut[[#This Row],[CodeCours]],Tableau1[[Code de Cours Complet]:[Évaluations]],5,0)</f>
        <v>#N/A</v>
      </c>
      <c r="L1617" s="2">
        <v>37277</v>
      </c>
      <c r="M1617" t="s">
        <v>961</v>
      </c>
      <c r="N1617" t="s">
        <v>344</v>
      </c>
    </row>
    <row r="1618" spans="1:14" hidden="1" x14ac:dyDescent="0.25">
      <c r="A1618" t="s">
        <v>2914</v>
      </c>
      <c r="B1618" t="s">
        <v>2920</v>
      </c>
      <c r="C1618">
        <v>19</v>
      </c>
      <c r="D1618">
        <v>1</v>
      </c>
      <c r="E1618" t="str">
        <f>_xlfn.CONCAT(Cours_statut[[#This Row],[Code MEQ]],"-",Cours_statut[[#This Row],[Code d''option]],"-0",Cours_statut[[#This Row],[Version du cours]])</f>
        <v>601-FPF-04-19-01</v>
      </c>
      <c r="F1618">
        <v>0</v>
      </c>
      <c r="G1618">
        <v>1</v>
      </c>
      <c r="H1618" s="2">
        <v>37277</v>
      </c>
      <c r="I1618" t="s">
        <v>960</v>
      </c>
      <c r="J1618">
        <v>3</v>
      </c>
      <c r="K1618" t="e">
        <f>VLOOKUP(Cours_statut[[#This Row],[CodeCours]],Tableau1[[Code de Cours Complet]:[Évaluations]],5,0)</f>
        <v>#N/A</v>
      </c>
      <c r="L1618" s="2">
        <v>37277</v>
      </c>
      <c r="M1618" t="s">
        <v>961</v>
      </c>
      <c r="N1618" t="s">
        <v>344</v>
      </c>
    </row>
    <row r="1619" spans="1:14" hidden="1" x14ac:dyDescent="0.25">
      <c r="A1619" t="s">
        <v>1182</v>
      </c>
      <c r="B1619" t="s">
        <v>1183</v>
      </c>
      <c r="C1619">
        <v>0</v>
      </c>
      <c r="D1619">
        <v>0</v>
      </c>
      <c r="E1619" t="str">
        <f>_xlfn.CONCAT(Cours_statut[[#This Row],[Code MEQ]],"-",Cours_statut[[#This Row],[Code d''option]],"-0",Cours_statut[[#This Row],[Version du cours]])</f>
        <v>190-707-87-0-00</v>
      </c>
      <c r="F1619">
        <v>5</v>
      </c>
      <c r="G1619">
        <v>1</v>
      </c>
      <c r="H1619" s="2">
        <v>34578</v>
      </c>
      <c r="I1619" t="s">
        <v>960</v>
      </c>
      <c r="J1619">
        <v>3</v>
      </c>
      <c r="K1619" t="e">
        <f>VLOOKUP(Cours_statut[[#This Row],[CodeCours]],Tableau1[[Code de Cours Complet]:[Évaluations]],5,0)</f>
        <v>#N/A</v>
      </c>
      <c r="L1619" s="2">
        <v>37200</v>
      </c>
      <c r="M1619" t="s">
        <v>961</v>
      </c>
      <c r="N1619" t="s">
        <v>344</v>
      </c>
    </row>
    <row r="1620" spans="1:14" hidden="1" x14ac:dyDescent="0.25">
      <c r="A1620" t="s">
        <v>2412</v>
      </c>
      <c r="B1620" t="s">
        <v>2413</v>
      </c>
      <c r="C1620">
        <v>0</v>
      </c>
      <c r="D1620">
        <v>0</v>
      </c>
      <c r="E1620" t="str">
        <f>_xlfn.CONCAT(Cours_statut[[#This Row],[Code MEQ]],"-",Cours_statut[[#This Row],[Code d''option]],"-0",Cours_statut[[#This Row],[Version du cours]])</f>
        <v>410-513-90-0-00</v>
      </c>
      <c r="F1620">
        <v>5</v>
      </c>
      <c r="G1620">
        <v>1</v>
      </c>
      <c r="H1620" s="2">
        <v>34578</v>
      </c>
      <c r="I1620" t="s">
        <v>960</v>
      </c>
      <c r="J1620">
        <v>3</v>
      </c>
      <c r="K1620" t="e">
        <f>VLOOKUP(Cours_statut[[#This Row],[CodeCours]],Tableau1[[Code de Cours Complet]:[Évaluations]],5,0)</f>
        <v>#N/A</v>
      </c>
      <c r="L1620" s="2">
        <v>37200</v>
      </c>
      <c r="M1620" t="s">
        <v>961</v>
      </c>
      <c r="N1620" t="s">
        <v>344</v>
      </c>
    </row>
    <row r="1621" spans="1:14" hidden="1" x14ac:dyDescent="0.25">
      <c r="A1621" t="s">
        <v>2781</v>
      </c>
      <c r="B1621" t="s">
        <v>2784</v>
      </c>
      <c r="C1621">
        <v>1</v>
      </c>
      <c r="D1621">
        <v>0</v>
      </c>
      <c r="E1621" t="str">
        <f>_xlfn.CONCAT(Cours_statut[[#This Row],[Code MEQ]],"-",Cours_statut[[#This Row],[Code d''option]],"-0",Cours_statut[[#This Row],[Version du cours]])</f>
        <v>601-101-04-1-00</v>
      </c>
      <c r="F1621">
        <v>6</v>
      </c>
      <c r="G1621">
        <v>1</v>
      </c>
      <c r="H1621" s="2">
        <v>36472</v>
      </c>
      <c r="I1621" t="s">
        <v>960</v>
      </c>
      <c r="J1621">
        <v>3</v>
      </c>
      <c r="K1621" t="e">
        <f>VLOOKUP(Cours_statut[[#This Row],[CodeCours]],Tableau1[[Code de Cours Complet]:[Évaluations]],5,0)</f>
        <v>#N/A</v>
      </c>
      <c r="L1621" s="2">
        <v>37200</v>
      </c>
      <c r="M1621" t="s">
        <v>961</v>
      </c>
      <c r="N1621" t="s">
        <v>344</v>
      </c>
    </row>
    <row r="1622" spans="1:14" hidden="1" x14ac:dyDescent="0.25">
      <c r="A1622" t="s">
        <v>1888</v>
      </c>
      <c r="B1622" t="s">
        <v>1892</v>
      </c>
      <c r="C1622">
        <v>10</v>
      </c>
      <c r="D1622">
        <v>2</v>
      </c>
      <c r="E1622" t="str">
        <f>_xlfn.CONCAT(Cours_statut[[#This Row],[Code MEQ]],"-",Cours_statut[[#This Row],[Code d''option]],"-0",Cours_statut[[#This Row],[Version du cours]])</f>
        <v>350-901-91-10-02</v>
      </c>
      <c r="F1622">
        <v>4</v>
      </c>
      <c r="G1622">
        <v>1</v>
      </c>
      <c r="H1622" s="2">
        <v>37077</v>
      </c>
      <c r="I1622" t="s">
        <v>960</v>
      </c>
      <c r="J1622">
        <v>3</v>
      </c>
      <c r="K1622" t="e">
        <f>VLOOKUP(Cours_statut[[#This Row],[CodeCours]],Tableau1[[Code de Cours Complet]:[Évaluations]],5,0)</f>
        <v>#N/A</v>
      </c>
      <c r="L1622" s="2">
        <v>37132</v>
      </c>
      <c r="M1622" t="s">
        <v>961</v>
      </c>
      <c r="N1622" t="s">
        <v>344</v>
      </c>
    </row>
    <row r="1623" spans="1:14" hidden="1" x14ac:dyDescent="0.25">
      <c r="A1623" t="s">
        <v>3782</v>
      </c>
      <c r="B1623" t="s">
        <v>3783</v>
      </c>
      <c r="C1623">
        <v>0</v>
      </c>
      <c r="D1623">
        <v>0</v>
      </c>
      <c r="E1623" t="str">
        <f>_xlfn.CONCAT(Cours_statut[[#This Row],[Code MEQ]],"-",Cours_statut[[#This Row],[Code d''option]],"-0",Cours_statut[[#This Row],[Version du cours]])</f>
        <v>990-410-01-0-00</v>
      </c>
      <c r="F1623">
        <v>1</v>
      </c>
      <c r="G1623">
        <v>1</v>
      </c>
      <c r="H1623" s="2">
        <v>36506</v>
      </c>
      <c r="I1623" t="s">
        <v>960</v>
      </c>
      <c r="J1623">
        <v>3</v>
      </c>
      <c r="K1623" t="e">
        <f>VLOOKUP(Cours_statut[[#This Row],[CodeCours]],Tableau1[[Code de Cours Complet]:[Évaluations]],5,0)</f>
        <v>#N/A</v>
      </c>
      <c r="L1623" s="2">
        <v>37118</v>
      </c>
      <c r="M1623" t="s">
        <v>961</v>
      </c>
      <c r="N1623" t="s">
        <v>344</v>
      </c>
    </row>
    <row r="1624" spans="1:14" hidden="1" x14ac:dyDescent="0.25">
      <c r="A1624" t="s">
        <v>2872</v>
      </c>
      <c r="B1624" t="s">
        <v>2876</v>
      </c>
      <c r="C1624">
        <v>10</v>
      </c>
      <c r="D1624">
        <v>1</v>
      </c>
      <c r="E1624" t="str">
        <f>_xlfn.CONCAT(Cours_statut[[#This Row],[Code MEQ]],"-",Cours_statut[[#This Row],[Code d''option]],"-0",Cours_statut[[#This Row],[Version du cours]])</f>
        <v>601-303-85-10-01</v>
      </c>
      <c r="F1624">
        <v>0</v>
      </c>
      <c r="G1624">
        <v>1</v>
      </c>
      <c r="H1624" s="2">
        <v>37104</v>
      </c>
      <c r="I1624" t="s">
        <v>960</v>
      </c>
      <c r="J1624">
        <v>3</v>
      </c>
      <c r="K1624" t="e">
        <f>VLOOKUP(Cours_statut[[#This Row],[CodeCours]],Tableau1[[Code de Cours Complet]:[Évaluations]],5,0)</f>
        <v>#N/A</v>
      </c>
      <c r="L1624" s="2">
        <v>37104</v>
      </c>
      <c r="M1624" t="s">
        <v>961</v>
      </c>
      <c r="N1624" t="s">
        <v>344</v>
      </c>
    </row>
    <row r="1625" spans="1:14" hidden="1" x14ac:dyDescent="0.25">
      <c r="A1625" t="s">
        <v>2872</v>
      </c>
      <c r="B1625" t="s">
        <v>2877</v>
      </c>
      <c r="C1625">
        <v>10</v>
      </c>
      <c r="D1625">
        <v>2</v>
      </c>
      <c r="E1625" t="str">
        <f>_xlfn.CONCAT(Cours_statut[[#This Row],[Code MEQ]],"-",Cours_statut[[#This Row],[Code d''option]],"-0",Cours_statut[[#This Row],[Version du cours]])</f>
        <v>601-303-85-10-02</v>
      </c>
      <c r="F1625">
        <v>0</v>
      </c>
      <c r="G1625">
        <v>1</v>
      </c>
      <c r="H1625" s="2">
        <v>37104</v>
      </c>
      <c r="I1625" t="s">
        <v>960</v>
      </c>
      <c r="J1625">
        <v>3</v>
      </c>
      <c r="K1625" t="e">
        <f>VLOOKUP(Cours_statut[[#This Row],[CodeCours]],Tableau1[[Code de Cours Complet]:[Évaluations]],5,0)</f>
        <v>#N/A</v>
      </c>
      <c r="L1625" s="2">
        <v>37104</v>
      </c>
      <c r="M1625" t="s">
        <v>961</v>
      </c>
      <c r="N1625" t="s">
        <v>344</v>
      </c>
    </row>
    <row r="1626" spans="1:14" hidden="1" x14ac:dyDescent="0.25">
      <c r="A1626" t="s">
        <v>3150</v>
      </c>
      <c r="B1626" t="s">
        <v>3154</v>
      </c>
      <c r="C1626">
        <v>10</v>
      </c>
      <c r="D1626">
        <v>1</v>
      </c>
      <c r="E1626" t="str">
        <f>_xlfn.CONCAT(Cours_statut[[#This Row],[Code MEQ]],"-",Cours_statut[[#This Row],[Code d''option]],"-0",Cours_statut[[#This Row],[Version du cours]])</f>
        <v>608-101-81-10-01</v>
      </c>
      <c r="F1626">
        <v>6</v>
      </c>
      <c r="G1626">
        <v>1</v>
      </c>
      <c r="H1626" s="2">
        <v>37102</v>
      </c>
      <c r="I1626" t="s">
        <v>960</v>
      </c>
      <c r="J1626">
        <v>3</v>
      </c>
      <c r="K1626" t="e">
        <f>VLOOKUP(Cours_statut[[#This Row],[CodeCours]],Tableau1[[Code de Cours Complet]:[Évaluations]],5,0)</f>
        <v>#N/A</v>
      </c>
      <c r="L1626" s="2">
        <v>37102</v>
      </c>
      <c r="M1626" t="s">
        <v>961</v>
      </c>
      <c r="N1626" t="s">
        <v>344</v>
      </c>
    </row>
    <row r="1627" spans="1:14" hidden="1" x14ac:dyDescent="0.25">
      <c r="A1627" t="s">
        <v>3150</v>
      </c>
      <c r="B1627" t="s">
        <v>3158</v>
      </c>
      <c r="C1627">
        <v>20</v>
      </c>
      <c r="D1627">
        <v>1</v>
      </c>
      <c r="E1627" t="str">
        <f>_xlfn.CONCAT(Cours_statut[[#This Row],[Code MEQ]],"-",Cours_statut[[#This Row],[Code d''option]],"-0",Cours_statut[[#This Row],[Version du cours]])</f>
        <v>608-101-81-20-01</v>
      </c>
      <c r="F1627">
        <v>0</v>
      </c>
      <c r="G1627">
        <v>1</v>
      </c>
      <c r="H1627" s="2">
        <v>37102</v>
      </c>
      <c r="I1627" t="s">
        <v>960</v>
      </c>
      <c r="J1627">
        <v>3</v>
      </c>
      <c r="K1627" t="e">
        <f>VLOOKUP(Cours_statut[[#This Row],[CodeCours]],Tableau1[[Code de Cours Complet]:[Évaluations]],5,0)</f>
        <v>#N/A</v>
      </c>
      <c r="L1627" s="2">
        <v>37102</v>
      </c>
      <c r="M1627" t="s">
        <v>961</v>
      </c>
      <c r="N1627" t="s">
        <v>344</v>
      </c>
    </row>
    <row r="1628" spans="1:14" hidden="1" x14ac:dyDescent="0.25">
      <c r="A1628" t="s">
        <v>3200</v>
      </c>
      <c r="B1628" t="s">
        <v>3203</v>
      </c>
      <c r="C1628">
        <v>10</v>
      </c>
      <c r="D1628">
        <v>1</v>
      </c>
      <c r="E1628" t="str">
        <f>_xlfn.CONCAT(Cours_statut[[#This Row],[Code MEQ]],"-",Cours_statut[[#This Row],[Code d''option]],"-0",Cours_statut[[#This Row],[Version du cours]])</f>
        <v>815-PAF-01-10-01</v>
      </c>
      <c r="F1628">
        <v>0</v>
      </c>
      <c r="G1628">
        <v>1</v>
      </c>
      <c r="H1628" s="2">
        <v>37100</v>
      </c>
      <c r="I1628" t="s">
        <v>960</v>
      </c>
      <c r="J1628">
        <v>3</v>
      </c>
      <c r="K1628" t="e">
        <f>VLOOKUP(Cours_statut[[#This Row],[CodeCours]],Tableau1[[Code de Cours Complet]:[Évaluations]],5,0)</f>
        <v>#N/A</v>
      </c>
      <c r="L1628" s="2">
        <v>37100</v>
      </c>
      <c r="M1628" t="s">
        <v>961</v>
      </c>
      <c r="N1628" t="s">
        <v>344</v>
      </c>
    </row>
    <row r="1629" spans="1:14" hidden="1" x14ac:dyDescent="0.25">
      <c r="A1629" t="s">
        <v>3205</v>
      </c>
      <c r="B1629" t="s">
        <v>3208</v>
      </c>
      <c r="C1629">
        <v>10</v>
      </c>
      <c r="D1629">
        <v>1</v>
      </c>
      <c r="E1629" t="str">
        <f>_xlfn.CONCAT(Cours_statut[[#This Row],[Code MEQ]],"-",Cours_statut[[#This Row],[Code d''option]],"-0",Cours_statut[[#This Row],[Version du cours]])</f>
        <v>815-PAF-02-10-01</v>
      </c>
      <c r="F1629">
        <v>0</v>
      </c>
      <c r="G1629">
        <v>1</v>
      </c>
      <c r="H1629" s="2">
        <v>37100</v>
      </c>
      <c r="I1629" t="s">
        <v>960</v>
      </c>
      <c r="J1629">
        <v>3</v>
      </c>
      <c r="K1629" t="e">
        <f>VLOOKUP(Cours_statut[[#This Row],[CodeCours]],Tableau1[[Code de Cours Complet]:[Évaluations]],5,0)</f>
        <v>#N/A</v>
      </c>
      <c r="L1629" s="2">
        <v>37100</v>
      </c>
      <c r="M1629" t="s">
        <v>961</v>
      </c>
      <c r="N1629" t="s">
        <v>344</v>
      </c>
    </row>
    <row r="1630" spans="1:14" hidden="1" x14ac:dyDescent="0.25">
      <c r="A1630" t="s">
        <v>3300</v>
      </c>
      <c r="B1630" t="s">
        <v>3302</v>
      </c>
      <c r="C1630">
        <v>50</v>
      </c>
      <c r="D1630">
        <v>1</v>
      </c>
      <c r="E1630" t="str">
        <f>_xlfn.CONCAT(Cours_statut[[#This Row],[Code MEQ]],"-",Cours_statut[[#This Row],[Code d''option]],"-0",Cours_statut[[#This Row],[Version du cours]])</f>
        <v>842-EXC-01-50-01</v>
      </c>
      <c r="F1630">
        <v>0</v>
      </c>
      <c r="G1630">
        <v>1</v>
      </c>
      <c r="H1630" s="2">
        <v>37075</v>
      </c>
      <c r="I1630" t="s">
        <v>960</v>
      </c>
      <c r="J1630">
        <v>3</v>
      </c>
      <c r="K1630" t="e">
        <f>VLOOKUP(Cours_statut[[#This Row],[CodeCours]],Tableau1[[Code de Cours Complet]:[Évaluations]],5,0)</f>
        <v>#N/A</v>
      </c>
      <c r="L1630" s="2">
        <v>37099</v>
      </c>
      <c r="M1630" t="s">
        <v>961</v>
      </c>
      <c r="N1630" t="s">
        <v>344</v>
      </c>
    </row>
    <row r="1631" spans="1:14" hidden="1" x14ac:dyDescent="0.25">
      <c r="A1631" t="s">
        <v>2813</v>
      </c>
      <c r="B1631" t="s">
        <v>2815</v>
      </c>
      <c r="C1631">
        <v>10</v>
      </c>
      <c r="D1631">
        <v>1</v>
      </c>
      <c r="E1631" t="str">
        <f>_xlfn.CONCAT(Cours_statut[[#This Row],[Code MEQ]],"-",Cours_statut[[#This Row],[Code d''option]],"-0",Cours_statut[[#This Row],[Version du cours]])</f>
        <v>601-102-04-10-01</v>
      </c>
      <c r="F1631">
        <v>5</v>
      </c>
      <c r="G1631">
        <v>1</v>
      </c>
      <c r="H1631" s="2">
        <v>37076</v>
      </c>
      <c r="I1631" t="s">
        <v>960</v>
      </c>
      <c r="J1631">
        <v>3</v>
      </c>
      <c r="K1631" t="e">
        <f>VLOOKUP(Cours_statut[[#This Row],[CodeCours]],Tableau1[[Code de Cours Complet]:[Évaluations]],5,0)</f>
        <v>#N/A</v>
      </c>
      <c r="L1631" s="2">
        <v>37098</v>
      </c>
      <c r="M1631" t="s">
        <v>961</v>
      </c>
      <c r="N1631" t="s">
        <v>344</v>
      </c>
    </row>
    <row r="1632" spans="1:14" hidden="1" x14ac:dyDescent="0.25">
      <c r="A1632" t="s">
        <v>2057</v>
      </c>
      <c r="B1632" t="s">
        <v>2059</v>
      </c>
      <c r="C1632">
        <v>10</v>
      </c>
      <c r="D1632">
        <v>1</v>
      </c>
      <c r="E1632" t="str">
        <f>_xlfn.CONCAT(Cours_statut[[#This Row],[Code MEQ]],"-",Cours_statut[[#This Row],[Code d''option]],"-0",Cours_statut[[#This Row],[Version du cours]])</f>
        <v>385-FPF-03-10-01</v>
      </c>
      <c r="F1632">
        <v>5</v>
      </c>
      <c r="G1632">
        <v>1</v>
      </c>
      <c r="H1632" s="2">
        <v>37081</v>
      </c>
      <c r="I1632" t="s">
        <v>960</v>
      </c>
      <c r="J1632">
        <v>3</v>
      </c>
      <c r="K1632" t="e">
        <f>VLOOKUP(Cours_statut[[#This Row],[CodeCours]],Tableau1[[Code de Cours Complet]:[Évaluations]],5,0)</f>
        <v>#N/A</v>
      </c>
      <c r="L1632" s="2">
        <v>37097</v>
      </c>
      <c r="M1632" t="s">
        <v>961</v>
      </c>
      <c r="N1632" t="s">
        <v>344</v>
      </c>
    </row>
    <row r="1633" spans="1:14" hidden="1" x14ac:dyDescent="0.25">
      <c r="A1633" t="s">
        <v>2867</v>
      </c>
      <c r="B1633" t="s">
        <v>2870</v>
      </c>
      <c r="C1633">
        <v>10</v>
      </c>
      <c r="D1633">
        <v>1</v>
      </c>
      <c r="E1633" t="str">
        <f>_xlfn.CONCAT(Cours_statut[[#This Row],[Code MEQ]],"-",Cours_statut[[#This Row],[Code d''option]],"-0",Cours_statut[[#This Row],[Version du cours]])</f>
        <v>601-302-85-10-01</v>
      </c>
      <c r="F1633">
        <v>0</v>
      </c>
      <c r="G1633">
        <v>1</v>
      </c>
      <c r="H1633" s="2">
        <v>37097</v>
      </c>
      <c r="I1633" t="s">
        <v>960</v>
      </c>
      <c r="J1633">
        <v>3</v>
      </c>
      <c r="K1633" t="e">
        <f>VLOOKUP(Cours_statut[[#This Row],[CodeCours]],Tableau1[[Code de Cours Complet]:[Évaluations]],5,0)</f>
        <v>#N/A</v>
      </c>
      <c r="L1633" s="2">
        <v>37097</v>
      </c>
      <c r="M1633" t="s">
        <v>961</v>
      </c>
      <c r="N1633" t="s">
        <v>344</v>
      </c>
    </row>
    <row r="1634" spans="1:14" hidden="1" x14ac:dyDescent="0.25">
      <c r="A1634" t="s">
        <v>1206</v>
      </c>
      <c r="B1634" t="s">
        <v>1216</v>
      </c>
      <c r="C1634">
        <v>50</v>
      </c>
      <c r="D1634">
        <v>1</v>
      </c>
      <c r="E1634" t="str">
        <f>_xlfn.CONCAT(Cours_statut[[#This Row],[Code MEQ]],"-",Cours_statut[[#This Row],[Code d''option]],"-0",Cours_statut[[#This Row],[Version du cours]])</f>
        <v>201-103-77-50-01</v>
      </c>
      <c r="F1634">
        <v>0</v>
      </c>
      <c r="G1634">
        <v>1</v>
      </c>
      <c r="H1634" s="2">
        <v>37095</v>
      </c>
      <c r="I1634" t="s">
        <v>960</v>
      </c>
      <c r="J1634">
        <v>3</v>
      </c>
      <c r="K1634" t="e">
        <f>VLOOKUP(Cours_statut[[#This Row],[CodeCours]],Tableau1[[Code de Cours Complet]:[Évaluations]],5,0)</f>
        <v>#N/A</v>
      </c>
      <c r="L1634" s="2">
        <v>37095</v>
      </c>
      <c r="M1634" t="s">
        <v>961</v>
      </c>
      <c r="N1634" t="s">
        <v>344</v>
      </c>
    </row>
    <row r="1635" spans="1:14" hidden="1" x14ac:dyDescent="0.25">
      <c r="A1635" t="s">
        <v>1331</v>
      </c>
      <c r="B1635" t="s">
        <v>1342</v>
      </c>
      <c r="C1635">
        <v>50</v>
      </c>
      <c r="D1635">
        <v>1</v>
      </c>
      <c r="E1635" t="str">
        <f>_xlfn.CONCAT(Cours_statut[[#This Row],[Code MEQ]],"-",Cours_statut[[#This Row],[Code d''option]],"-0",Cours_statut[[#This Row],[Version du cours]])</f>
        <v>201-NYA-05-50-01</v>
      </c>
      <c r="F1635">
        <v>0</v>
      </c>
      <c r="G1635">
        <v>1</v>
      </c>
      <c r="H1635" s="2">
        <v>37095</v>
      </c>
      <c r="I1635" t="s">
        <v>960</v>
      </c>
      <c r="J1635">
        <v>3</v>
      </c>
      <c r="K1635" t="e">
        <f>VLOOKUP(Cours_statut[[#This Row],[CodeCours]],Tableau1[[Code de Cours Complet]:[Évaluations]],5,0)</f>
        <v>#N/A</v>
      </c>
      <c r="L1635" s="2">
        <v>37095</v>
      </c>
      <c r="M1635" t="s">
        <v>961</v>
      </c>
      <c r="N1635" t="s">
        <v>344</v>
      </c>
    </row>
    <row r="1636" spans="1:14" hidden="1" x14ac:dyDescent="0.25">
      <c r="A1636" t="s">
        <v>1695</v>
      </c>
      <c r="B1636" t="s">
        <v>1705</v>
      </c>
      <c r="C1636">
        <v>50</v>
      </c>
      <c r="D1636">
        <v>1</v>
      </c>
      <c r="E1636" t="str">
        <f>_xlfn.CONCAT(Cours_statut[[#This Row],[Code MEQ]],"-",Cours_statut[[#This Row],[Code d''option]],"-0",Cours_statut[[#This Row],[Version du cours]])</f>
        <v>340-103-04-50-01</v>
      </c>
      <c r="F1636">
        <v>0</v>
      </c>
      <c r="G1636">
        <v>1</v>
      </c>
      <c r="H1636" s="2">
        <v>37095</v>
      </c>
      <c r="I1636" t="s">
        <v>960</v>
      </c>
      <c r="J1636">
        <v>3</v>
      </c>
      <c r="K1636" t="e">
        <f>VLOOKUP(Cours_statut[[#This Row],[CodeCours]],Tableau1[[Code de Cours Complet]:[Évaluations]],5,0)</f>
        <v>#N/A</v>
      </c>
      <c r="L1636" s="2">
        <v>37095</v>
      </c>
      <c r="M1636" t="s">
        <v>961</v>
      </c>
      <c r="N1636" t="s">
        <v>344</v>
      </c>
    </row>
    <row r="1637" spans="1:14" hidden="1" x14ac:dyDescent="0.25">
      <c r="A1637" t="s">
        <v>1841</v>
      </c>
      <c r="B1637" t="s">
        <v>1851</v>
      </c>
      <c r="C1637">
        <v>50</v>
      </c>
      <c r="D1637">
        <v>1</v>
      </c>
      <c r="E1637" t="str">
        <f>_xlfn.CONCAT(Cours_statut[[#This Row],[Code MEQ]],"-",Cours_statut[[#This Row],[Code d''option]],"-0",Cours_statut[[#This Row],[Version du cours]])</f>
        <v>350-102-91-50-01</v>
      </c>
      <c r="F1637">
        <v>0</v>
      </c>
      <c r="G1637">
        <v>1</v>
      </c>
      <c r="H1637" s="2">
        <v>37095</v>
      </c>
      <c r="I1637" t="s">
        <v>960</v>
      </c>
      <c r="J1637">
        <v>3</v>
      </c>
      <c r="K1637" t="e">
        <f>VLOOKUP(Cours_statut[[#This Row],[CodeCours]],Tableau1[[Code de Cours Complet]:[Évaluations]],5,0)</f>
        <v>#N/A</v>
      </c>
      <c r="L1637" s="2">
        <v>37095</v>
      </c>
      <c r="M1637" t="s">
        <v>961</v>
      </c>
      <c r="N1637" t="s">
        <v>344</v>
      </c>
    </row>
    <row r="1638" spans="1:14" hidden="1" x14ac:dyDescent="0.25">
      <c r="A1638" t="s">
        <v>3127</v>
      </c>
      <c r="B1638" t="s">
        <v>3135</v>
      </c>
      <c r="C1638">
        <v>20</v>
      </c>
      <c r="D1638">
        <v>1</v>
      </c>
      <c r="E1638" t="str">
        <f>_xlfn.CONCAT(Cours_statut[[#This Row],[Code MEQ]],"-",Cours_statut[[#This Row],[Code d''option]],"-0",Cours_statut[[#This Row],[Version du cours]])</f>
        <v>607-FPG-03-20-01</v>
      </c>
      <c r="F1638">
        <v>6</v>
      </c>
      <c r="G1638">
        <v>1</v>
      </c>
      <c r="H1638" s="2">
        <v>37090</v>
      </c>
      <c r="I1638" t="s">
        <v>960</v>
      </c>
      <c r="J1638">
        <v>3</v>
      </c>
      <c r="K1638" t="e">
        <f>VLOOKUP(Cours_statut[[#This Row],[CodeCours]],Tableau1[[Code de Cours Complet]:[Évaluations]],5,0)</f>
        <v>#N/A</v>
      </c>
      <c r="L1638" s="2">
        <v>37090</v>
      </c>
      <c r="M1638" t="s">
        <v>961</v>
      </c>
      <c r="N1638" t="s">
        <v>344</v>
      </c>
    </row>
    <row r="1639" spans="1:14" hidden="1" x14ac:dyDescent="0.25">
      <c r="A1639" t="s">
        <v>1841</v>
      </c>
      <c r="B1639" t="s">
        <v>1846</v>
      </c>
      <c r="C1639">
        <v>10</v>
      </c>
      <c r="D1639">
        <v>1</v>
      </c>
      <c r="E1639" t="str">
        <f>_xlfn.CONCAT(Cours_statut[[#This Row],[Code MEQ]],"-",Cours_statut[[#This Row],[Code d''option]],"-0",Cours_statut[[#This Row],[Version du cours]])</f>
        <v>350-102-91-10-01</v>
      </c>
      <c r="F1639">
        <v>0</v>
      </c>
      <c r="G1639">
        <v>1</v>
      </c>
      <c r="H1639" s="2">
        <v>37076</v>
      </c>
      <c r="I1639" t="s">
        <v>960</v>
      </c>
      <c r="J1639">
        <v>3</v>
      </c>
      <c r="K1639" t="e">
        <f>VLOOKUP(Cours_statut[[#This Row],[CodeCours]],Tableau1[[Code de Cours Complet]:[Évaluations]],5,0)</f>
        <v>#N/A</v>
      </c>
      <c r="L1639" s="2">
        <v>37083</v>
      </c>
      <c r="M1639" t="s">
        <v>961</v>
      </c>
      <c r="N1639" t="s">
        <v>344</v>
      </c>
    </row>
    <row r="1640" spans="1:14" hidden="1" x14ac:dyDescent="0.25">
      <c r="A1640" t="s">
        <v>2454</v>
      </c>
      <c r="B1640" t="s">
        <v>2457</v>
      </c>
      <c r="C1640">
        <v>10</v>
      </c>
      <c r="D1640">
        <v>1</v>
      </c>
      <c r="E1640" t="str">
        <f>_xlfn.CONCAT(Cours_statut[[#This Row],[Code MEQ]],"-",Cours_statut[[#This Row],[Code d''option]],"-0",Cours_statut[[#This Row],[Version du cours]])</f>
        <v>410-540-90-10-01</v>
      </c>
      <c r="F1640">
        <v>4</v>
      </c>
      <c r="G1640">
        <v>1</v>
      </c>
      <c r="H1640" s="2">
        <v>37078</v>
      </c>
      <c r="I1640" t="s">
        <v>960</v>
      </c>
      <c r="J1640">
        <v>3</v>
      </c>
      <c r="K1640" t="e">
        <f>VLOOKUP(Cours_statut[[#This Row],[CodeCours]],Tableau1[[Code de Cours Complet]:[Évaluations]],5,0)</f>
        <v>#N/A</v>
      </c>
      <c r="L1640" s="2">
        <v>37083</v>
      </c>
      <c r="M1640" t="s">
        <v>961</v>
      </c>
      <c r="N1640" t="s">
        <v>344</v>
      </c>
    </row>
    <row r="1641" spans="1:14" hidden="1" x14ac:dyDescent="0.25">
      <c r="A1641" t="s">
        <v>2397</v>
      </c>
      <c r="B1641" t="s">
        <v>2400</v>
      </c>
      <c r="C1641">
        <v>10</v>
      </c>
      <c r="D1641">
        <v>1</v>
      </c>
      <c r="E1641" t="str">
        <f>_xlfn.CONCAT(Cours_statut[[#This Row],[Code MEQ]],"-",Cours_statut[[#This Row],[Code d''option]],"-0",Cours_statut[[#This Row],[Version du cours]])</f>
        <v>410-501-90-10-01</v>
      </c>
      <c r="F1641">
        <v>0</v>
      </c>
      <c r="G1641">
        <v>1</v>
      </c>
      <c r="H1641" s="2">
        <v>37082</v>
      </c>
      <c r="I1641" t="s">
        <v>960</v>
      </c>
      <c r="J1641">
        <v>3</v>
      </c>
      <c r="K1641" t="e">
        <f>VLOOKUP(Cours_statut[[#This Row],[CodeCours]],Tableau1[[Code de Cours Complet]:[Évaluations]],5,0)</f>
        <v>#N/A</v>
      </c>
      <c r="L1641" s="2">
        <v>37082</v>
      </c>
      <c r="M1641" t="s">
        <v>961</v>
      </c>
      <c r="N1641" t="s">
        <v>344</v>
      </c>
    </row>
    <row r="1642" spans="1:14" hidden="1" x14ac:dyDescent="0.25">
      <c r="A1642" t="s">
        <v>2426</v>
      </c>
      <c r="B1642" t="s">
        <v>2429</v>
      </c>
      <c r="C1642">
        <v>10</v>
      </c>
      <c r="D1642">
        <v>1</v>
      </c>
      <c r="E1642" t="str">
        <f>_xlfn.CONCAT(Cours_statut[[#This Row],[Code MEQ]],"-",Cours_statut[[#This Row],[Code d''option]],"-0",Cours_statut[[#This Row],[Version du cours]])</f>
        <v>410-523-90-10-01</v>
      </c>
      <c r="F1642">
        <v>0</v>
      </c>
      <c r="G1642">
        <v>1</v>
      </c>
      <c r="H1642" s="2">
        <v>37082</v>
      </c>
      <c r="I1642" t="s">
        <v>960</v>
      </c>
      <c r="J1642">
        <v>3</v>
      </c>
      <c r="K1642" t="e">
        <f>VLOOKUP(Cours_statut[[#This Row],[CodeCours]],Tableau1[[Code de Cours Complet]:[Évaluations]],5,0)</f>
        <v>#N/A</v>
      </c>
      <c r="L1642" s="2">
        <v>37082</v>
      </c>
      <c r="M1642" t="s">
        <v>961</v>
      </c>
      <c r="N1642" t="s">
        <v>344</v>
      </c>
    </row>
    <row r="1643" spans="1:14" hidden="1" x14ac:dyDescent="0.25">
      <c r="A1643" t="s">
        <v>1660</v>
      </c>
      <c r="B1643" t="s">
        <v>1663</v>
      </c>
      <c r="C1643">
        <v>10</v>
      </c>
      <c r="D1643">
        <v>1</v>
      </c>
      <c r="E1643" t="str">
        <f>_xlfn.CONCAT(Cours_statut[[#This Row],[Code MEQ]],"-",Cours_statut[[#This Row],[Code d''option]],"-0",Cours_statut[[#This Row],[Version du cours]])</f>
        <v>340-101-84-10-01</v>
      </c>
      <c r="F1643">
        <v>0</v>
      </c>
      <c r="G1643">
        <v>1</v>
      </c>
      <c r="H1643" s="2">
        <v>37081</v>
      </c>
      <c r="I1643" t="s">
        <v>960</v>
      </c>
      <c r="J1643">
        <v>3</v>
      </c>
      <c r="K1643" t="e">
        <f>VLOOKUP(Cours_statut[[#This Row],[CodeCours]],Tableau1[[Code de Cours Complet]:[Évaluations]],5,0)</f>
        <v>#N/A</v>
      </c>
      <c r="L1643" s="2">
        <v>37081</v>
      </c>
      <c r="M1643" t="s">
        <v>961</v>
      </c>
      <c r="N1643" t="s">
        <v>344</v>
      </c>
    </row>
    <row r="1644" spans="1:14" hidden="1" x14ac:dyDescent="0.25">
      <c r="A1644" t="s">
        <v>1716</v>
      </c>
      <c r="B1644" t="s">
        <v>1719</v>
      </c>
      <c r="C1644">
        <v>10</v>
      </c>
      <c r="D1644">
        <v>1</v>
      </c>
      <c r="E1644" t="str">
        <f>_xlfn.CONCAT(Cours_statut[[#This Row],[Code MEQ]],"-",Cours_statut[[#This Row],[Code d''option]],"-0",Cours_statut[[#This Row],[Version du cours]])</f>
        <v>340-201-84-10-01</v>
      </c>
      <c r="F1644">
        <v>0</v>
      </c>
      <c r="G1644">
        <v>1</v>
      </c>
      <c r="H1644" s="2">
        <v>37081</v>
      </c>
      <c r="I1644" t="s">
        <v>960</v>
      </c>
      <c r="J1644">
        <v>3</v>
      </c>
      <c r="K1644" t="e">
        <f>VLOOKUP(Cours_statut[[#This Row],[CodeCours]],Tableau1[[Code de Cours Complet]:[Évaluations]],5,0)</f>
        <v>#N/A</v>
      </c>
      <c r="L1644" s="2">
        <v>37081</v>
      </c>
      <c r="M1644" t="s">
        <v>961</v>
      </c>
      <c r="N1644" t="s">
        <v>344</v>
      </c>
    </row>
    <row r="1645" spans="1:14" hidden="1" x14ac:dyDescent="0.25">
      <c r="A1645" t="s">
        <v>1721</v>
      </c>
      <c r="B1645" t="s">
        <v>1724</v>
      </c>
      <c r="C1645">
        <v>10</v>
      </c>
      <c r="D1645">
        <v>1</v>
      </c>
      <c r="E1645" t="str">
        <f>_xlfn.CONCAT(Cours_statut[[#This Row],[Code MEQ]],"-",Cours_statut[[#This Row],[Code d''option]],"-0",Cours_statut[[#This Row],[Version du cours]])</f>
        <v>340-301-84-10-01</v>
      </c>
      <c r="F1645">
        <v>0</v>
      </c>
      <c r="G1645">
        <v>1</v>
      </c>
      <c r="H1645" s="2">
        <v>37081</v>
      </c>
      <c r="I1645" t="s">
        <v>960</v>
      </c>
      <c r="J1645">
        <v>3</v>
      </c>
      <c r="K1645" t="e">
        <f>VLOOKUP(Cours_statut[[#This Row],[CodeCours]],Tableau1[[Code de Cours Complet]:[Évaluations]],5,0)</f>
        <v>#N/A</v>
      </c>
      <c r="L1645" s="2">
        <v>37081</v>
      </c>
      <c r="M1645" t="s">
        <v>961</v>
      </c>
      <c r="N1645" t="s">
        <v>344</v>
      </c>
    </row>
    <row r="1646" spans="1:14" hidden="1" x14ac:dyDescent="0.25">
      <c r="A1646" t="s">
        <v>1783</v>
      </c>
      <c r="B1646" t="s">
        <v>1786</v>
      </c>
      <c r="C1646">
        <v>10</v>
      </c>
      <c r="D1646">
        <v>1</v>
      </c>
      <c r="E1646" t="str">
        <f>_xlfn.CONCAT(Cours_statut[[#This Row],[Code MEQ]],"-",Cours_statut[[#This Row],[Code d''option]],"-0",Cours_statut[[#This Row],[Version du cours]])</f>
        <v>340-FPH-03-10-01</v>
      </c>
      <c r="F1646">
        <v>0</v>
      </c>
      <c r="G1646">
        <v>1</v>
      </c>
      <c r="H1646" s="2">
        <v>37081</v>
      </c>
      <c r="I1646" t="s">
        <v>960</v>
      </c>
      <c r="J1646">
        <v>3</v>
      </c>
      <c r="K1646" t="e">
        <f>VLOOKUP(Cours_statut[[#This Row],[CodeCours]],Tableau1[[Code de Cours Complet]:[Évaluations]],5,0)</f>
        <v>#N/A</v>
      </c>
      <c r="L1646" s="2">
        <v>37081</v>
      </c>
      <c r="M1646" t="s">
        <v>961</v>
      </c>
      <c r="N1646" t="s">
        <v>344</v>
      </c>
    </row>
    <row r="1647" spans="1:14" hidden="1" x14ac:dyDescent="0.25">
      <c r="A1647" t="s">
        <v>2050</v>
      </c>
      <c r="B1647" t="s">
        <v>2054</v>
      </c>
      <c r="C1647">
        <v>10</v>
      </c>
      <c r="D1647">
        <v>1</v>
      </c>
      <c r="E1647" t="str">
        <f>_xlfn.CONCAT(Cours_statut[[#This Row],[Code MEQ]],"-",Cours_statut[[#This Row],[Code d''option]],"-0",Cours_statut[[#This Row],[Version du cours]])</f>
        <v>385-950-91-10-01</v>
      </c>
      <c r="F1647">
        <v>0</v>
      </c>
      <c r="G1647">
        <v>1</v>
      </c>
      <c r="H1647" s="2">
        <v>37081</v>
      </c>
      <c r="I1647" t="s">
        <v>960</v>
      </c>
      <c r="J1647">
        <v>3</v>
      </c>
      <c r="K1647" t="e">
        <f>VLOOKUP(Cours_statut[[#This Row],[CodeCours]],Tableau1[[Code de Cours Complet]:[Évaluations]],5,0)</f>
        <v>#N/A</v>
      </c>
      <c r="L1647" s="2">
        <v>37081</v>
      </c>
      <c r="M1647" t="s">
        <v>961</v>
      </c>
      <c r="N1647" t="s">
        <v>344</v>
      </c>
    </row>
    <row r="1648" spans="1:14" hidden="1" x14ac:dyDescent="0.25">
      <c r="A1648" t="s">
        <v>2050</v>
      </c>
      <c r="B1648" t="s">
        <v>2055</v>
      </c>
      <c r="C1648">
        <v>10</v>
      </c>
      <c r="D1648">
        <v>2</v>
      </c>
      <c r="E1648" t="str">
        <f>_xlfn.CONCAT(Cours_statut[[#This Row],[Code MEQ]],"-",Cours_statut[[#This Row],[Code d''option]],"-0",Cours_statut[[#This Row],[Version du cours]])</f>
        <v>385-950-91-10-02</v>
      </c>
      <c r="F1648">
        <v>0</v>
      </c>
      <c r="G1648">
        <v>1</v>
      </c>
      <c r="H1648" s="2">
        <v>37081</v>
      </c>
      <c r="I1648" t="s">
        <v>960</v>
      </c>
      <c r="J1648">
        <v>3</v>
      </c>
      <c r="K1648" t="e">
        <f>VLOOKUP(Cours_statut[[#This Row],[CodeCours]],Tableau1[[Code de Cours Complet]:[Évaluations]],5,0)</f>
        <v>#N/A</v>
      </c>
      <c r="L1648" s="2">
        <v>37081</v>
      </c>
      <c r="M1648" t="s">
        <v>961</v>
      </c>
      <c r="N1648" t="s">
        <v>344</v>
      </c>
    </row>
    <row r="1649" spans="1:14" hidden="1" x14ac:dyDescent="0.25">
      <c r="A1649" t="s">
        <v>2359</v>
      </c>
      <c r="B1649" t="s">
        <v>2362</v>
      </c>
      <c r="C1649">
        <v>10</v>
      </c>
      <c r="D1649">
        <v>1</v>
      </c>
      <c r="E1649" t="str">
        <f>_xlfn.CONCAT(Cours_statut[[#This Row],[Code MEQ]],"-",Cours_statut[[#This Row],[Code d''option]],"-0",Cours_statut[[#This Row],[Version du cours]])</f>
        <v>410-410-90-10-01</v>
      </c>
      <c r="F1649">
        <v>0</v>
      </c>
      <c r="G1649">
        <v>1</v>
      </c>
      <c r="H1649" s="2">
        <v>37081</v>
      </c>
      <c r="I1649" t="s">
        <v>960</v>
      </c>
      <c r="J1649">
        <v>3</v>
      </c>
      <c r="K1649" t="e">
        <f>VLOOKUP(Cours_statut[[#This Row],[CodeCours]],Tableau1[[Code de Cours Complet]:[Évaluations]],5,0)</f>
        <v>#N/A</v>
      </c>
      <c r="L1649" s="2">
        <v>37081</v>
      </c>
      <c r="M1649" t="s">
        <v>961</v>
      </c>
      <c r="N1649" t="s">
        <v>344</v>
      </c>
    </row>
    <row r="1650" spans="1:14" hidden="1" x14ac:dyDescent="0.25">
      <c r="A1650" t="s">
        <v>3791</v>
      </c>
      <c r="B1650" t="s">
        <v>3792</v>
      </c>
      <c r="C1650">
        <v>0</v>
      </c>
      <c r="D1650">
        <v>0</v>
      </c>
      <c r="E1650" t="str">
        <f>_xlfn.CONCAT(Cours_statut[[#This Row],[Code MEQ]],"-",Cours_statut[[#This Row],[Code d''option]],"-0",Cours_statut[[#This Row],[Version du cours]])</f>
        <v>990-415-13-0-00</v>
      </c>
      <c r="F1650">
        <v>1</v>
      </c>
      <c r="G1650">
        <v>1</v>
      </c>
      <c r="H1650" s="2">
        <v>36531</v>
      </c>
      <c r="I1650" t="s">
        <v>960</v>
      </c>
      <c r="J1650">
        <v>3</v>
      </c>
      <c r="K1650" t="e">
        <f>VLOOKUP(Cours_statut[[#This Row],[CodeCours]],Tableau1[[Code de Cours Complet]:[Évaluations]],5,0)</f>
        <v>#N/A</v>
      </c>
      <c r="L1650" s="2">
        <v>37081</v>
      </c>
      <c r="M1650" t="s">
        <v>961</v>
      </c>
      <c r="N1650" t="s">
        <v>344</v>
      </c>
    </row>
    <row r="1651" spans="1:14" hidden="1" x14ac:dyDescent="0.25">
      <c r="A1651" t="s">
        <v>1179</v>
      </c>
      <c r="B1651" t="s">
        <v>1180</v>
      </c>
      <c r="C1651">
        <v>0</v>
      </c>
      <c r="D1651">
        <v>0</v>
      </c>
      <c r="E1651" t="str">
        <f>_xlfn.CONCAT(Cours_statut[[#This Row],[Code MEQ]],"-",Cours_statut[[#This Row],[Code d''option]],"-0",Cours_statut[[#This Row],[Version du cours]])</f>
        <v>155-557-81-0-00</v>
      </c>
      <c r="F1651">
        <v>3</v>
      </c>
      <c r="G1651">
        <v>1</v>
      </c>
      <c r="H1651" s="2">
        <v>34015</v>
      </c>
      <c r="I1651" t="s">
        <v>960</v>
      </c>
      <c r="J1651">
        <v>3</v>
      </c>
      <c r="K1651" t="e">
        <f>VLOOKUP(Cours_statut[[#This Row],[CodeCours]],Tableau1[[Code de Cours Complet]:[Évaluations]],5,0)</f>
        <v>#N/A</v>
      </c>
      <c r="L1651" s="2">
        <v>37078</v>
      </c>
      <c r="M1651" t="s">
        <v>961</v>
      </c>
      <c r="N1651" t="s">
        <v>344</v>
      </c>
    </row>
    <row r="1652" spans="1:14" hidden="1" x14ac:dyDescent="0.25">
      <c r="A1652" t="s">
        <v>1505</v>
      </c>
      <c r="B1652" t="s">
        <v>1508</v>
      </c>
      <c r="C1652">
        <v>10</v>
      </c>
      <c r="D1652">
        <v>1</v>
      </c>
      <c r="E1652" t="str">
        <f>_xlfn.CONCAT(Cours_statut[[#This Row],[Code MEQ]],"-",Cours_statut[[#This Row],[Code d''option]],"-0",Cours_statut[[#This Row],[Version du cours]])</f>
        <v>320-103-91-10-01</v>
      </c>
      <c r="F1652">
        <v>0</v>
      </c>
      <c r="G1652">
        <v>1</v>
      </c>
      <c r="H1652" s="2">
        <v>37078</v>
      </c>
      <c r="I1652" t="s">
        <v>960</v>
      </c>
      <c r="J1652">
        <v>3</v>
      </c>
      <c r="K1652" t="e">
        <f>VLOOKUP(Cours_statut[[#This Row],[CodeCours]],Tableau1[[Code de Cours Complet]:[Évaluations]],5,0)</f>
        <v>#N/A</v>
      </c>
      <c r="L1652" s="2">
        <v>37078</v>
      </c>
      <c r="M1652" t="s">
        <v>961</v>
      </c>
      <c r="N1652" t="s">
        <v>344</v>
      </c>
    </row>
    <row r="1653" spans="1:14" hidden="1" x14ac:dyDescent="0.25">
      <c r="A1653" t="s">
        <v>1655</v>
      </c>
      <c r="B1653" t="s">
        <v>1658</v>
      </c>
      <c r="C1653">
        <v>10</v>
      </c>
      <c r="D1653">
        <v>1</v>
      </c>
      <c r="E1653" t="str">
        <f>_xlfn.CONCAT(Cours_statut[[#This Row],[Code MEQ]],"-",Cours_statut[[#This Row],[Code d''option]],"-0",Cours_statut[[#This Row],[Version du cours]])</f>
        <v>330-972-91-10-01</v>
      </c>
      <c r="F1653">
        <v>0</v>
      </c>
      <c r="G1653">
        <v>1</v>
      </c>
      <c r="H1653" s="2">
        <v>37078</v>
      </c>
      <c r="I1653" t="s">
        <v>960</v>
      </c>
      <c r="J1653">
        <v>3</v>
      </c>
      <c r="K1653" t="e">
        <f>VLOOKUP(Cours_statut[[#This Row],[CodeCours]],Tableau1[[Code de Cours Complet]:[Évaluations]],5,0)</f>
        <v>#N/A</v>
      </c>
      <c r="L1653" s="2">
        <v>37078</v>
      </c>
      <c r="M1653" t="s">
        <v>961</v>
      </c>
      <c r="N1653" t="s">
        <v>344</v>
      </c>
    </row>
    <row r="1654" spans="1:14" hidden="1" x14ac:dyDescent="0.25">
      <c r="A1654" t="s">
        <v>1841</v>
      </c>
      <c r="B1654" t="s">
        <v>1843</v>
      </c>
      <c r="C1654">
        <v>0</v>
      </c>
      <c r="D1654">
        <v>2</v>
      </c>
      <c r="E1654" t="str">
        <f>_xlfn.CONCAT(Cours_statut[[#This Row],[Code MEQ]],"-",Cours_statut[[#This Row],[Code d''option]],"-0",Cours_statut[[#This Row],[Version du cours]])</f>
        <v>350-102-91-0-02</v>
      </c>
      <c r="F1654">
        <v>4</v>
      </c>
      <c r="G1654">
        <v>1</v>
      </c>
      <c r="H1654" s="2">
        <v>36501</v>
      </c>
      <c r="I1654" t="s">
        <v>960</v>
      </c>
      <c r="J1654">
        <v>3</v>
      </c>
      <c r="K1654" t="e">
        <f>VLOOKUP(Cours_statut[[#This Row],[CodeCours]],Tableau1[[Code de Cours Complet]:[Évaluations]],5,0)</f>
        <v>#N/A</v>
      </c>
      <c r="L1654" s="2">
        <v>37078</v>
      </c>
      <c r="M1654" t="s">
        <v>961</v>
      </c>
      <c r="N1654" t="s">
        <v>344</v>
      </c>
    </row>
    <row r="1655" spans="1:14" hidden="1" x14ac:dyDescent="0.25">
      <c r="A1655" t="s">
        <v>2813</v>
      </c>
      <c r="B1655" t="s">
        <v>2814</v>
      </c>
      <c r="C1655">
        <v>0</v>
      </c>
      <c r="D1655">
        <v>0</v>
      </c>
      <c r="E1655" t="str">
        <f>_xlfn.CONCAT(Cours_statut[[#This Row],[Code MEQ]],"-",Cours_statut[[#This Row],[Code d''option]],"-0",Cours_statut[[#This Row],[Version du cours]])</f>
        <v>601-102-04-0-00</v>
      </c>
      <c r="F1655">
        <v>5</v>
      </c>
      <c r="G1655">
        <v>1</v>
      </c>
      <c r="H1655" s="2">
        <v>36027</v>
      </c>
      <c r="I1655" t="s">
        <v>960</v>
      </c>
      <c r="J1655">
        <v>3</v>
      </c>
      <c r="K1655" t="e">
        <f>VLOOKUP(Cours_statut[[#This Row],[CodeCours]],Tableau1[[Code de Cours Complet]:[Évaluations]],5,0)</f>
        <v>#N/A</v>
      </c>
      <c r="L1655" s="2">
        <v>37078</v>
      </c>
      <c r="M1655" t="s">
        <v>961</v>
      </c>
      <c r="N1655" t="s">
        <v>344</v>
      </c>
    </row>
    <row r="1656" spans="1:14" hidden="1" x14ac:dyDescent="0.25">
      <c r="A1656" t="s">
        <v>2831</v>
      </c>
      <c r="B1656" t="s">
        <v>2836</v>
      </c>
      <c r="C1656">
        <v>10</v>
      </c>
      <c r="D1656">
        <v>1</v>
      </c>
      <c r="E1656" t="str">
        <f>_xlfn.CONCAT(Cours_statut[[#This Row],[Code MEQ]],"-",Cours_statut[[#This Row],[Code d''option]],"-0",Cours_statut[[#This Row],[Version du cours]])</f>
        <v>601-103-04-10-01</v>
      </c>
      <c r="F1656">
        <v>4</v>
      </c>
      <c r="G1656">
        <v>1</v>
      </c>
      <c r="H1656" s="2">
        <v>37076</v>
      </c>
      <c r="I1656" t="s">
        <v>960</v>
      </c>
      <c r="J1656">
        <v>3</v>
      </c>
      <c r="K1656" t="e">
        <f>VLOOKUP(Cours_statut[[#This Row],[CodeCours]],Tableau1[[Code de Cours Complet]:[Évaluations]],5,0)</f>
        <v>#N/A</v>
      </c>
      <c r="L1656" s="2">
        <v>37078</v>
      </c>
      <c r="M1656" t="s">
        <v>961</v>
      </c>
      <c r="N1656" t="s">
        <v>344</v>
      </c>
    </row>
    <row r="1657" spans="1:14" hidden="1" x14ac:dyDescent="0.25">
      <c r="A1657" t="s">
        <v>2831</v>
      </c>
      <c r="B1657" t="s">
        <v>2841</v>
      </c>
      <c r="C1657">
        <v>50</v>
      </c>
      <c r="D1657">
        <v>1</v>
      </c>
      <c r="E1657" t="str">
        <f>_xlfn.CONCAT(Cours_statut[[#This Row],[Code MEQ]],"-",Cours_statut[[#This Row],[Code d''option]],"-0",Cours_statut[[#This Row],[Version du cours]])</f>
        <v>601-103-04-50-01</v>
      </c>
      <c r="F1657">
        <v>0</v>
      </c>
      <c r="G1657">
        <v>1</v>
      </c>
      <c r="H1657" s="2">
        <v>37078</v>
      </c>
      <c r="I1657" t="s">
        <v>960</v>
      </c>
      <c r="J1657">
        <v>3</v>
      </c>
      <c r="K1657" t="e">
        <f>VLOOKUP(Cours_statut[[#This Row],[CodeCours]],Tableau1[[Code de Cours Complet]:[Évaluations]],5,0)</f>
        <v>#N/A</v>
      </c>
      <c r="L1657" s="2">
        <v>37078</v>
      </c>
      <c r="M1657" t="s">
        <v>961</v>
      </c>
      <c r="N1657" t="s">
        <v>344</v>
      </c>
    </row>
    <row r="1658" spans="1:14" hidden="1" x14ac:dyDescent="0.25">
      <c r="A1658" t="s">
        <v>3127</v>
      </c>
      <c r="B1658" t="s">
        <v>3134</v>
      </c>
      <c r="C1658">
        <v>2</v>
      </c>
      <c r="D1658">
        <v>2</v>
      </c>
      <c r="E1658" t="str">
        <f>_xlfn.CONCAT(Cours_statut[[#This Row],[Code MEQ]],"-",Cours_statut[[#This Row],[Code d''option]],"-0",Cours_statut[[#This Row],[Version du cours]])</f>
        <v>607-FPG-03-2-02</v>
      </c>
      <c r="F1658">
        <v>6</v>
      </c>
      <c r="G1658">
        <v>1</v>
      </c>
      <c r="H1658" s="2">
        <v>36922</v>
      </c>
      <c r="I1658" t="s">
        <v>960</v>
      </c>
      <c r="J1658">
        <v>3</v>
      </c>
      <c r="K1658" t="e">
        <f>VLOOKUP(Cours_statut[[#This Row],[CodeCours]],Tableau1[[Code de Cours Complet]:[Évaluations]],5,0)</f>
        <v>#N/A</v>
      </c>
      <c r="L1658" s="2">
        <v>37078</v>
      </c>
      <c r="M1658" t="s">
        <v>961</v>
      </c>
      <c r="N1658" t="s">
        <v>344</v>
      </c>
    </row>
    <row r="1659" spans="1:14" hidden="1" x14ac:dyDescent="0.25">
      <c r="A1659" t="s">
        <v>3150</v>
      </c>
      <c r="B1659" t="s">
        <v>3152</v>
      </c>
      <c r="C1659">
        <v>1</v>
      </c>
      <c r="D1659">
        <v>2</v>
      </c>
      <c r="E1659" t="str">
        <f>_xlfn.CONCAT(Cours_statut[[#This Row],[Code MEQ]],"-",Cours_statut[[#This Row],[Code d''option]],"-0",Cours_statut[[#This Row],[Version du cours]])</f>
        <v>608-101-81-1-02</v>
      </c>
      <c r="F1659">
        <v>6</v>
      </c>
      <c r="G1659">
        <v>1</v>
      </c>
      <c r="H1659" s="2">
        <v>36676</v>
      </c>
      <c r="I1659" t="s">
        <v>960</v>
      </c>
      <c r="J1659">
        <v>3</v>
      </c>
      <c r="K1659" t="e">
        <f>VLOOKUP(Cours_statut[[#This Row],[CodeCours]],Tableau1[[Code de Cours Complet]:[Évaluations]],5,0)</f>
        <v>#N/A</v>
      </c>
      <c r="L1659" s="2">
        <v>37078</v>
      </c>
      <c r="M1659" t="s">
        <v>961</v>
      </c>
      <c r="N1659" t="s">
        <v>344</v>
      </c>
    </row>
    <row r="1660" spans="1:14" hidden="1" x14ac:dyDescent="0.25">
      <c r="A1660" t="s">
        <v>3150</v>
      </c>
      <c r="B1660" t="s">
        <v>3157</v>
      </c>
      <c r="C1660">
        <v>2</v>
      </c>
      <c r="D1660">
        <v>2</v>
      </c>
      <c r="E1660" t="str">
        <f>_xlfn.CONCAT(Cours_statut[[#This Row],[Code MEQ]],"-",Cours_statut[[#This Row],[Code d''option]],"-0",Cours_statut[[#This Row],[Version du cours]])</f>
        <v>608-101-81-2-02</v>
      </c>
      <c r="F1660">
        <v>6</v>
      </c>
      <c r="G1660">
        <v>1</v>
      </c>
      <c r="H1660" s="2">
        <v>36676</v>
      </c>
      <c r="I1660" t="s">
        <v>960</v>
      </c>
      <c r="J1660">
        <v>3</v>
      </c>
      <c r="K1660" t="e">
        <f>VLOOKUP(Cours_statut[[#This Row],[CodeCours]],Tableau1[[Code de Cours Complet]:[Évaluations]],5,0)</f>
        <v>#N/A</v>
      </c>
      <c r="L1660" s="2">
        <v>37078</v>
      </c>
      <c r="M1660" t="s">
        <v>961</v>
      </c>
      <c r="N1660" t="s">
        <v>344</v>
      </c>
    </row>
    <row r="1661" spans="1:14" hidden="1" x14ac:dyDescent="0.25">
      <c r="A1661" t="s">
        <v>1888</v>
      </c>
      <c r="B1661" t="s">
        <v>1891</v>
      </c>
      <c r="C1661">
        <v>10</v>
      </c>
      <c r="D1661">
        <v>1</v>
      </c>
      <c r="E1661" t="str">
        <f>_xlfn.CONCAT(Cours_statut[[#This Row],[Code MEQ]],"-",Cours_statut[[#This Row],[Code d''option]],"-0",Cours_statut[[#This Row],[Version du cours]])</f>
        <v>350-901-91-10-01</v>
      </c>
      <c r="F1661">
        <v>4</v>
      </c>
      <c r="G1661">
        <v>1</v>
      </c>
      <c r="H1661" s="2">
        <v>37077</v>
      </c>
      <c r="I1661" t="s">
        <v>960</v>
      </c>
      <c r="J1661">
        <v>3</v>
      </c>
      <c r="K1661" t="e">
        <f>VLOOKUP(Cours_statut[[#This Row],[CodeCours]],Tableau1[[Code de Cours Complet]:[Évaluations]],5,0)</f>
        <v>#N/A</v>
      </c>
      <c r="L1661" s="2">
        <v>37077</v>
      </c>
      <c r="M1661" t="s">
        <v>961</v>
      </c>
      <c r="N1661" t="s">
        <v>344</v>
      </c>
    </row>
    <row r="1662" spans="1:14" hidden="1" x14ac:dyDescent="0.25">
      <c r="A1662" t="s">
        <v>1901</v>
      </c>
      <c r="B1662" t="s">
        <v>1904</v>
      </c>
      <c r="C1662">
        <v>10</v>
      </c>
      <c r="D1662">
        <v>1</v>
      </c>
      <c r="E1662" t="str">
        <f>_xlfn.CONCAT(Cours_statut[[#This Row],[Code MEQ]],"-",Cours_statut[[#This Row],[Code d''option]],"-0",Cours_statut[[#This Row],[Version du cours]])</f>
        <v>350-914-91-10-01</v>
      </c>
      <c r="F1662">
        <v>0</v>
      </c>
      <c r="G1662">
        <v>1</v>
      </c>
      <c r="H1662" s="2">
        <v>37077</v>
      </c>
      <c r="I1662" t="s">
        <v>960</v>
      </c>
      <c r="J1662">
        <v>3</v>
      </c>
      <c r="K1662" t="e">
        <f>VLOOKUP(Cours_statut[[#This Row],[CodeCours]],Tableau1[[Code de Cours Complet]:[Évaluations]],5,0)</f>
        <v>#N/A</v>
      </c>
      <c r="L1662" s="2">
        <v>37077</v>
      </c>
      <c r="M1662" t="s">
        <v>961</v>
      </c>
      <c r="N1662" t="s">
        <v>344</v>
      </c>
    </row>
    <row r="1663" spans="1:14" hidden="1" x14ac:dyDescent="0.25">
      <c r="A1663" t="s">
        <v>1922</v>
      </c>
      <c r="B1663" t="s">
        <v>1929</v>
      </c>
      <c r="C1663">
        <v>10</v>
      </c>
      <c r="D1663">
        <v>1</v>
      </c>
      <c r="E1663" t="str">
        <f>_xlfn.CONCAT(Cours_statut[[#This Row],[Code MEQ]],"-",Cours_statut[[#This Row],[Code d''option]],"-0",Cours_statut[[#This Row],[Version du cours]])</f>
        <v>360-300-91-10-01</v>
      </c>
      <c r="F1663">
        <v>4</v>
      </c>
      <c r="G1663">
        <v>1</v>
      </c>
      <c r="H1663" s="2">
        <v>37077</v>
      </c>
      <c r="I1663" t="s">
        <v>960</v>
      </c>
      <c r="J1663">
        <v>3</v>
      </c>
      <c r="K1663" t="e">
        <f>VLOOKUP(Cours_statut[[#This Row],[CodeCours]],Tableau1[[Code de Cours Complet]:[Évaluations]],5,0)</f>
        <v>#N/A</v>
      </c>
      <c r="L1663" s="2">
        <v>37077</v>
      </c>
      <c r="M1663" t="s">
        <v>961</v>
      </c>
      <c r="N1663" t="s">
        <v>344</v>
      </c>
    </row>
    <row r="1664" spans="1:14" hidden="1" x14ac:dyDescent="0.25">
      <c r="A1664" t="s">
        <v>1922</v>
      </c>
      <c r="B1664" t="s">
        <v>1930</v>
      </c>
      <c r="C1664">
        <v>10</v>
      </c>
      <c r="D1664">
        <v>2</v>
      </c>
      <c r="E1664" t="str">
        <f>_xlfn.CONCAT(Cours_statut[[#This Row],[Code MEQ]],"-",Cours_statut[[#This Row],[Code d''option]],"-0",Cours_statut[[#This Row],[Version du cours]])</f>
        <v>360-300-91-10-02</v>
      </c>
      <c r="F1664">
        <v>4</v>
      </c>
      <c r="G1664">
        <v>1</v>
      </c>
      <c r="H1664" s="2">
        <v>37077</v>
      </c>
      <c r="I1664" t="s">
        <v>960</v>
      </c>
      <c r="J1664">
        <v>3</v>
      </c>
      <c r="K1664" t="e">
        <f>VLOOKUP(Cours_statut[[#This Row],[CodeCours]],Tableau1[[Code de Cours Complet]:[Évaluations]],5,0)</f>
        <v>#N/A</v>
      </c>
      <c r="L1664" s="2">
        <v>37077</v>
      </c>
      <c r="M1664" t="s">
        <v>961</v>
      </c>
      <c r="N1664" t="s">
        <v>344</v>
      </c>
    </row>
    <row r="1665" spans="1:14" hidden="1" x14ac:dyDescent="0.25">
      <c r="A1665" t="s">
        <v>1922</v>
      </c>
      <c r="B1665" t="s">
        <v>1931</v>
      </c>
      <c r="C1665">
        <v>10</v>
      </c>
      <c r="D1665">
        <v>3</v>
      </c>
      <c r="E1665" t="str">
        <f>_xlfn.CONCAT(Cours_statut[[#This Row],[Code MEQ]],"-",Cours_statut[[#This Row],[Code d''option]],"-0",Cours_statut[[#This Row],[Version du cours]])</f>
        <v>360-300-91-10-03</v>
      </c>
      <c r="F1665">
        <v>0</v>
      </c>
      <c r="G1665">
        <v>1</v>
      </c>
      <c r="H1665" s="2">
        <v>37077</v>
      </c>
      <c r="I1665" t="s">
        <v>960</v>
      </c>
      <c r="J1665">
        <v>3</v>
      </c>
      <c r="K1665" t="e">
        <f>VLOOKUP(Cours_statut[[#This Row],[CodeCours]],Tableau1[[Code de Cours Complet]:[Évaluations]],5,0)</f>
        <v>#N/A</v>
      </c>
      <c r="L1665" s="2">
        <v>37077</v>
      </c>
      <c r="M1665" t="s">
        <v>961</v>
      </c>
      <c r="N1665" t="s">
        <v>344</v>
      </c>
    </row>
    <row r="1666" spans="1:14" hidden="1" x14ac:dyDescent="0.25">
      <c r="A1666" t="s">
        <v>1922</v>
      </c>
      <c r="B1666" t="s">
        <v>1932</v>
      </c>
      <c r="C1666">
        <v>10</v>
      </c>
      <c r="D1666">
        <v>4</v>
      </c>
      <c r="E1666" t="str">
        <f>_xlfn.CONCAT(Cours_statut[[#This Row],[Code MEQ]],"-",Cours_statut[[#This Row],[Code d''option]],"-0",Cours_statut[[#This Row],[Version du cours]])</f>
        <v>360-300-91-10-04</v>
      </c>
      <c r="F1666">
        <v>0</v>
      </c>
      <c r="G1666">
        <v>1</v>
      </c>
      <c r="H1666" s="2">
        <v>37077</v>
      </c>
      <c r="I1666" t="s">
        <v>960</v>
      </c>
      <c r="J1666">
        <v>3</v>
      </c>
      <c r="K1666" t="e">
        <f>VLOOKUP(Cours_statut[[#This Row],[CodeCours]],Tableau1[[Code de Cours Complet]:[Évaluations]],5,0)</f>
        <v>#N/A</v>
      </c>
      <c r="L1666" s="2">
        <v>37077</v>
      </c>
      <c r="M1666" t="s">
        <v>961</v>
      </c>
      <c r="N1666" t="s">
        <v>344</v>
      </c>
    </row>
    <row r="1667" spans="1:14" hidden="1" x14ac:dyDescent="0.25">
      <c r="A1667" t="s">
        <v>1922</v>
      </c>
      <c r="B1667" t="s">
        <v>1934</v>
      </c>
      <c r="C1667">
        <v>10</v>
      </c>
      <c r="D1667">
        <v>6</v>
      </c>
      <c r="E1667" t="str">
        <f>_xlfn.CONCAT(Cours_statut[[#This Row],[Code MEQ]],"-",Cours_statut[[#This Row],[Code d''option]],"-0",Cours_statut[[#This Row],[Version du cours]])</f>
        <v>360-300-91-10-06</v>
      </c>
      <c r="F1667">
        <v>2</v>
      </c>
      <c r="G1667">
        <v>0</v>
      </c>
      <c r="H1667" s="2">
        <v>37077</v>
      </c>
      <c r="I1667" t="s">
        <v>960</v>
      </c>
      <c r="J1667">
        <v>3</v>
      </c>
      <c r="K1667" t="e">
        <f>VLOOKUP(Cours_statut[[#This Row],[CodeCours]],Tableau1[[Code de Cours Complet]:[Évaluations]],5,0)</f>
        <v>#N/A</v>
      </c>
      <c r="L1667" s="2">
        <v>37077</v>
      </c>
      <c r="M1667" t="s">
        <v>961</v>
      </c>
      <c r="N1667" t="s">
        <v>344</v>
      </c>
    </row>
    <row r="1668" spans="1:14" hidden="1" x14ac:dyDescent="0.25">
      <c r="A1668" t="s">
        <v>1981</v>
      </c>
      <c r="B1668" t="s">
        <v>1984</v>
      </c>
      <c r="C1668">
        <v>10</v>
      </c>
      <c r="D1668">
        <v>1</v>
      </c>
      <c r="E1668" t="str">
        <f>_xlfn.CONCAT(Cours_statut[[#This Row],[Code MEQ]],"-",Cours_statut[[#This Row],[Code d''option]],"-0",Cours_statut[[#This Row],[Version du cours]])</f>
        <v>381-900-91-10-01</v>
      </c>
      <c r="F1668">
        <v>0</v>
      </c>
      <c r="G1668">
        <v>1</v>
      </c>
      <c r="H1668" s="2">
        <v>37077</v>
      </c>
      <c r="I1668" t="s">
        <v>960</v>
      </c>
      <c r="J1668">
        <v>3</v>
      </c>
      <c r="K1668" t="e">
        <f>VLOOKUP(Cours_statut[[#This Row],[CodeCours]],Tableau1[[Code de Cours Complet]:[Évaluations]],5,0)</f>
        <v>#N/A</v>
      </c>
      <c r="L1668" s="2">
        <v>37077</v>
      </c>
      <c r="M1668" t="s">
        <v>961</v>
      </c>
      <c r="N1668" t="s">
        <v>344</v>
      </c>
    </row>
    <row r="1669" spans="1:14" hidden="1" x14ac:dyDescent="0.25">
      <c r="A1669" t="s">
        <v>1999</v>
      </c>
      <c r="B1669" t="s">
        <v>2004</v>
      </c>
      <c r="C1669">
        <v>10</v>
      </c>
      <c r="D1669">
        <v>1</v>
      </c>
      <c r="E1669" t="str">
        <f>_xlfn.CONCAT(Cours_statut[[#This Row],[Code MEQ]],"-",Cours_statut[[#This Row],[Code d''option]],"-0",Cours_statut[[#This Row],[Version du cours]])</f>
        <v>383-920-90-10-01</v>
      </c>
      <c r="F1669">
        <v>0</v>
      </c>
      <c r="G1669">
        <v>1</v>
      </c>
      <c r="H1669" s="2">
        <v>37077</v>
      </c>
      <c r="I1669" t="s">
        <v>960</v>
      </c>
      <c r="J1669">
        <v>3</v>
      </c>
      <c r="K1669" t="e">
        <f>VLOOKUP(Cours_statut[[#This Row],[CodeCours]],Tableau1[[Code de Cours Complet]:[Évaluations]],5,0)</f>
        <v>#N/A</v>
      </c>
      <c r="L1669" s="2">
        <v>37077</v>
      </c>
      <c r="M1669" t="s">
        <v>961</v>
      </c>
      <c r="N1669" t="s">
        <v>344</v>
      </c>
    </row>
    <row r="1670" spans="1:14" x14ac:dyDescent="0.25">
      <c r="A1670" t="s">
        <v>2071</v>
      </c>
      <c r="B1670" t="s">
        <v>2074</v>
      </c>
      <c r="C1670">
        <v>80</v>
      </c>
      <c r="D1670">
        <v>1</v>
      </c>
      <c r="E1670" t="str">
        <f>_xlfn.CONCAT(Cours_statut[[#This Row],[Code MEQ]],"-",Cours_statut[[#This Row],[Code d''option]],"-0",Cours_statut[[#This Row],[Version du cours]])</f>
        <v>387-203-FD-80-01</v>
      </c>
      <c r="F1670">
        <v>4</v>
      </c>
      <c r="G1670">
        <v>1</v>
      </c>
      <c r="H1670" s="2">
        <v>38029</v>
      </c>
      <c r="I1670" t="s">
        <v>974</v>
      </c>
      <c r="J1670">
        <v>2</v>
      </c>
      <c r="K1670" t="str">
        <f>VLOOKUP(Cours_statut[[#This Row],[CodeCours]],Tableau1[[Code de Cours Complet]:[Évaluations]],5,0)</f>
        <v>EFel1 (B)</v>
      </c>
      <c r="L1670" s="2"/>
      <c r="M1670" t="s">
        <v>344</v>
      </c>
      <c r="N1670" t="s">
        <v>344</v>
      </c>
    </row>
    <row r="1671" spans="1:14" hidden="1" x14ac:dyDescent="0.25">
      <c r="A1671" t="s">
        <v>1999</v>
      </c>
      <c r="B1671" t="s">
        <v>2005</v>
      </c>
      <c r="C1671">
        <v>10</v>
      </c>
      <c r="D1671">
        <v>2</v>
      </c>
      <c r="E1671" t="str">
        <f>_xlfn.CONCAT(Cours_statut[[#This Row],[Code MEQ]],"-",Cours_statut[[#This Row],[Code d''option]],"-0",Cours_statut[[#This Row],[Version du cours]])</f>
        <v>383-920-90-10-02</v>
      </c>
      <c r="F1671">
        <v>0</v>
      </c>
      <c r="G1671">
        <v>1</v>
      </c>
      <c r="H1671" s="2">
        <v>37077</v>
      </c>
      <c r="I1671" t="s">
        <v>960</v>
      </c>
      <c r="J1671">
        <v>3</v>
      </c>
      <c r="K1671" t="e">
        <f>VLOOKUP(Cours_statut[[#This Row],[CodeCours]],Tableau1[[Code de Cours Complet]:[Évaluations]],5,0)</f>
        <v>#N/A</v>
      </c>
      <c r="L1671" s="2">
        <v>37077</v>
      </c>
      <c r="M1671" t="s">
        <v>961</v>
      </c>
      <c r="N1671" t="s">
        <v>344</v>
      </c>
    </row>
    <row r="1672" spans="1:14" hidden="1" x14ac:dyDescent="0.25">
      <c r="A1672" t="s">
        <v>1999</v>
      </c>
      <c r="B1672" t="s">
        <v>2006</v>
      </c>
      <c r="C1672">
        <v>10</v>
      </c>
      <c r="D1672">
        <v>3</v>
      </c>
      <c r="E1672" t="str">
        <f>_xlfn.CONCAT(Cours_statut[[#This Row],[Code MEQ]],"-",Cours_statut[[#This Row],[Code d''option]],"-0",Cours_statut[[#This Row],[Version du cours]])</f>
        <v>383-920-90-10-03</v>
      </c>
      <c r="F1672">
        <v>0</v>
      </c>
      <c r="G1672">
        <v>1</v>
      </c>
      <c r="H1672" s="2">
        <v>37077</v>
      </c>
      <c r="I1672" t="s">
        <v>960</v>
      </c>
      <c r="J1672">
        <v>3</v>
      </c>
      <c r="K1672" t="e">
        <f>VLOOKUP(Cours_statut[[#This Row],[CodeCours]],Tableau1[[Code de Cours Complet]:[Évaluations]],5,0)</f>
        <v>#N/A</v>
      </c>
      <c r="L1672" s="2">
        <v>37077</v>
      </c>
      <c r="M1672" t="s">
        <v>961</v>
      </c>
      <c r="N1672" t="s">
        <v>344</v>
      </c>
    </row>
    <row r="1673" spans="1:14" hidden="1" x14ac:dyDescent="0.25">
      <c r="A1673" t="s">
        <v>2021</v>
      </c>
      <c r="B1673" t="s">
        <v>2024</v>
      </c>
      <c r="C1673">
        <v>10</v>
      </c>
      <c r="D1673">
        <v>1</v>
      </c>
      <c r="E1673" t="str">
        <f>_xlfn.CONCAT(Cours_statut[[#This Row],[Code MEQ]],"-",Cours_statut[[#This Row],[Code d''option]],"-0",Cours_statut[[#This Row],[Version du cours]])</f>
        <v>383-924-90-10-01</v>
      </c>
      <c r="F1673">
        <v>0</v>
      </c>
      <c r="G1673">
        <v>1</v>
      </c>
      <c r="H1673" s="2">
        <v>37077</v>
      </c>
      <c r="I1673" t="s">
        <v>960</v>
      </c>
      <c r="J1673">
        <v>3</v>
      </c>
      <c r="K1673" t="e">
        <f>VLOOKUP(Cours_statut[[#This Row],[CodeCours]],Tableau1[[Code de Cours Complet]:[Évaluations]],5,0)</f>
        <v>#N/A</v>
      </c>
      <c r="L1673" s="2">
        <v>37077</v>
      </c>
      <c r="M1673" t="s">
        <v>961</v>
      </c>
      <c r="N1673" t="s">
        <v>344</v>
      </c>
    </row>
    <row r="1674" spans="1:14" hidden="1" x14ac:dyDescent="0.25">
      <c r="A1674" t="s">
        <v>2087</v>
      </c>
      <c r="B1674" t="s">
        <v>2090</v>
      </c>
      <c r="C1674">
        <v>10</v>
      </c>
      <c r="D1674">
        <v>1</v>
      </c>
      <c r="E1674" t="str">
        <f>_xlfn.CONCAT(Cours_statut[[#This Row],[Code MEQ]],"-",Cours_statut[[#This Row],[Code d''option]],"-0",Cours_statut[[#This Row],[Version du cours]])</f>
        <v>387-960-91-10-01</v>
      </c>
      <c r="F1674">
        <v>0</v>
      </c>
      <c r="G1674">
        <v>1</v>
      </c>
      <c r="H1674" s="2">
        <v>37077</v>
      </c>
      <c r="I1674" t="s">
        <v>960</v>
      </c>
      <c r="J1674">
        <v>3</v>
      </c>
      <c r="K1674" t="e">
        <f>VLOOKUP(Cours_statut[[#This Row],[CodeCours]],Tableau1[[Code de Cours Complet]:[Évaluations]],5,0)</f>
        <v>#N/A</v>
      </c>
      <c r="L1674" s="2">
        <v>37077</v>
      </c>
      <c r="M1674" t="s">
        <v>961</v>
      </c>
      <c r="N1674" t="s">
        <v>344</v>
      </c>
    </row>
    <row r="1675" spans="1:14" hidden="1" x14ac:dyDescent="0.25">
      <c r="A1675" t="s">
        <v>2098</v>
      </c>
      <c r="B1675" t="s">
        <v>2101</v>
      </c>
      <c r="C1675">
        <v>10</v>
      </c>
      <c r="D1675">
        <v>1</v>
      </c>
      <c r="E1675" t="str">
        <f>_xlfn.CONCAT(Cours_statut[[#This Row],[Code MEQ]],"-",Cours_statut[[#This Row],[Code d''option]],"-0",Cours_statut[[#This Row],[Version du cours]])</f>
        <v>387-970-91-10-01</v>
      </c>
      <c r="F1675">
        <v>0</v>
      </c>
      <c r="G1675">
        <v>1</v>
      </c>
      <c r="H1675" s="2">
        <v>37077</v>
      </c>
      <c r="I1675" t="s">
        <v>960</v>
      </c>
      <c r="J1675">
        <v>3</v>
      </c>
      <c r="K1675" t="e">
        <f>VLOOKUP(Cours_statut[[#This Row],[CodeCours]],Tableau1[[Code de Cours Complet]:[Évaluations]],5,0)</f>
        <v>#N/A</v>
      </c>
      <c r="L1675" s="2">
        <v>37077</v>
      </c>
      <c r="M1675" t="s">
        <v>961</v>
      </c>
      <c r="N1675" t="s">
        <v>344</v>
      </c>
    </row>
    <row r="1676" spans="1:14" hidden="1" x14ac:dyDescent="0.25">
      <c r="A1676" t="s">
        <v>2122</v>
      </c>
      <c r="B1676" t="s">
        <v>2127</v>
      </c>
      <c r="C1676">
        <v>10</v>
      </c>
      <c r="D1676">
        <v>1</v>
      </c>
      <c r="E1676" t="str">
        <f>_xlfn.CONCAT(Cours_statut[[#This Row],[Code MEQ]],"-",Cours_statut[[#This Row],[Code d''option]],"-0",Cours_statut[[#This Row],[Version du cours]])</f>
        <v>401-399-90-10-01</v>
      </c>
      <c r="F1676">
        <v>0</v>
      </c>
      <c r="G1676">
        <v>1</v>
      </c>
      <c r="H1676" s="2">
        <v>37077</v>
      </c>
      <c r="I1676" t="s">
        <v>960</v>
      </c>
      <c r="J1676">
        <v>3</v>
      </c>
      <c r="K1676" t="e">
        <f>VLOOKUP(Cours_statut[[#This Row],[CodeCours]],Tableau1[[Code de Cours Complet]:[Évaluations]],5,0)</f>
        <v>#N/A</v>
      </c>
      <c r="L1676" s="2">
        <v>37077</v>
      </c>
      <c r="M1676" t="s">
        <v>961</v>
      </c>
      <c r="N1676" t="s">
        <v>344</v>
      </c>
    </row>
    <row r="1677" spans="1:14" hidden="1" x14ac:dyDescent="0.25">
      <c r="A1677" t="s">
        <v>2122</v>
      </c>
      <c r="B1677" t="s">
        <v>2128</v>
      </c>
      <c r="C1677">
        <v>10</v>
      </c>
      <c r="D1677">
        <v>2</v>
      </c>
      <c r="E1677" t="str">
        <f>_xlfn.CONCAT(Cours_statut[[#This Row],[Code MEQ]],"-",Cours_statut[[#This Row],[Code d''option]],"-0",Cours_statut[[#This Row],[Version du cours]])</f>
        <v>401-399-90-10-02</v>
      </c>
      <c r="F1677">
        <v>0</v>
      </c>
      <c r="G1677">
        <v>1</v>
      </c>
      <c r="H1677" s="2">
        <v>37077</v>
      </c>
      <c r="I1677" t="s">
        <v>960</v>
      </c>
      <c r="J1677">
        <v>3</v>
      </c>
      <c r="K1677" t="e">
        <f>VLOOKUP(Cours_statut[[#This Row],[CodeCours]],Tableau1[[Code de Cours Complet]:[Évaluations]],5,0)</f>
        <v>#N/A</v>
      </c>
      <c r="L1677" s="2">
        <v>37077</v>
      </c>
      <c r="M1677" t="s">
        <v>961</v>
      </c>
      <c r="N1677" t="s">
        <v>344</v>
      </c>
    </row>
    <row r="1678" spans="1:14" hidden="1" x14ac:dyDescent="0.25">
      <c r="A1678" t="s">
        <v>2122</v>
      </c>
      <c r="B1678" t="s">
        <v>2129</v>
      </c>
      <c r="C1678">
        <v>10</v>
      </c>
      <c r="D1678">
        <v>3</v>
      </c>
      <c r="E1678" t="str">
        <f>_xlfn.CONCAT(Cours_statut[[#This Row],[Code MEQ]],"-",Cours_statut[[#This Row],[Code d''option]],"-0",Cours_statut[[#This Row],[Version du cours]])</f>
        <v>401-399-90-10-03</v>
      </c>
      <c r="F1678">
        <v>0</v>
      </c>
      <c r="G1678">
        <v>1</v>
      </c>
      <c r="H1678" s="2">
        <v>37077</v>
      </c>
      <c r="I1678" t="s">
        <v>960</v>
      </c>
      <c r="J1678">
        <v>3</v>
      </c>
      <c r="K1678" t="e">
        <f>VLOOKUP(Cours_statut[[#This Row],[CodeCours]],Tableau1[[Code de Cours Complet]:[Évaluations]],5,0)</f>
        <v>#N/A</v>
      </c>
      <c r="L1678" s="2">
        <v>37077</v>
      </c>
      <c r="M1678" t="s">
        <v>961</v>
      </c>
      <c r="N1678" t="s">
        <v>344</v>
      </c>
    </row>
    <row r="1679" spans="1:14" hidden="1" x14ac:dyDescent="0.25">
      <c r="A1679" t="s">
        <v>2141</v>
      </c>
      <c r="B1679" t="s">
        <v>2145</v>
      </c>
      <c r="C1679">
        <v>10</v>
      </c>
      <c r="D1679">
        <v>1</v>
      </c>
      <c r="E1679" t="str">
        <f>_xlfn.CONCAT(Cours_statut[[#This Row],[Code MEQ]],"-",Cours_statut[[#This Row],[Code d''option]],"-0",Cours_statut[[#This Row],[Version du cours]])</f>
        <v>401-401-90-10-01</v>
      </c>
      <c r="F1679">
        <v>0</v>
      </c>
      <c r="G1679">
        <v>1</v>
      </c>
      <c r="H1679" s="2">
        <v>37077</v>
      </c>
      <c r="I1679" t="s">
        <v>960</v>
      </c>
      <c r="J1679">
        <v>3</v>
      </c>
      <c r="K1679" t="e">
        <f>VLOOKUP(Cours_statut[[#This Row],[CodeCours]],Tableau1[[Code de Cours Complet]:[Évaluations]],5,0)</f>
        <v>#N/A</v>
      </c>
      <c r="L1679" s="2">
        <v>37077</v>
      </c>
      <c r="M1679" t="s">
        <v>961</v>
      </c>
      <c r="N1679" t="s">
        <v>344</v>
      </c>
    </row>
    <row r="1680" spans="1:14" hidden="1" x14ac:dyDescent="0.25">
      <c r="A1680" t="s">
        <v>2141</v>
      </c>
      <c r="B1680" t="s">
        <v>2146</v>
      </c>
      <c r="C1680">
        <v>10</v>
      </c>
      <c r="D1680">
        <v>2</v>
      </c>
      <c r="E1680" t="str">
        <f>_xlfn.CONCAT(Cours_statut[[#This Row],[Code MEQ]],"-",Cours_statut[[#This Row],[Code d''option]],"-0",Cours_statut[[#This Row],[Version du cours]])</f>
        <v>401-401-90-10-02</v>
      </c>
      <c r="F1680">
        <v>0</v>
      </c>
      <c r="G1680">
        <v>1</v>
      </c>
      <c r="H1680" s="2">
        <v>37077</v>
      </c>
      <c r="I1680" t="s">
        <v>960</v>
      </c>
      <c r="J1680">
        <v>3</v>
      </c>
      <c r="K1680" t="e">
        <f>VLOOKUP(Cours_statut[[#This Row],[CodeCours]],Tableau1[[Code de Cours Complet]:[Évaluations]],5,0)</f>
        <v>#N/A</v>
      </c>
      <c r="L1680" s="2">
        <v>37077</v>
      </c>
      <c r="M1680" t="s">
        <v>961</v>
      </c>
      <c r="N1680" t="s">
        <v>344</v>
      </c>
    </row>
    <row r="1681" spans="1:14" hidden="1" x14ac:dyDescent="0.25">
      <c r="A1681" t="s">
        <v>2155</v>
      </c>
      <c r="B1681" t="s">
        <v>2160</v>
      </c>
      <c r="C1681">
        <v>10</v>
      </c>
      <c r="D1681">
        <v>1</v>
      </c>
      <c r="E1681" t="str">
        <f>_xlfn.CONCAT(Cours_statut[[#This Row],[Code MEQ]],"-",Cours_statut[[#This Row],[Code d''option]],"-0",Cours_statut[[#This Row],[Version du cours]])</f>
        <v>401-425-90-10-01</v>
      </c>
      <c r="F1681">
        <v>0</v>
      </c>
      <c r="G1681">
        <v>1</v>
      </c>
      <c r="H1681" s="2">
        <v>37077</v>
      </c>
      <c r="I1681" t="s">
        <v>960</v>
      </c>
      <c r="J1681">
        <v>3</v>
      </c>
      <c r="K1681" t="e">
        <f>VLOOKUP(Cours_statut[[#This Row],[CodeCours]],Tableau1[[Code de Cours Complet]:[Évaluations]],5,0)</f>
        <v>#N/A</v>
      </c>
      <c r="L1681" s="2">
        <v>37077</v>
      </c>
      <c r="M1681" t="s">
        <v>961</v>
      </c>
      <c r="N1681" t="s">
        <v>344</v>
      </c>
    </row>
    <row r="1682" spans="1:14" hidden="1" x14ac:dyDescent="0.25">
      <c r="A1682" t="s">
        <v>2155</v>
      </c>
      <c r="B1682" t="s">
        <v>2161</v>
      </c>
      <c r="C1682">
        <v>10</v>
      </c>
      <c r="D1682">
        <v>2</v>
      </c>
      <c r="E1682" t="str">
        <f>_xlfn.CONCAT(Cours_statut[[#This Row],[Code MEQ]],"-",Cours_statut[[#This Row],[Code d''option]],"-0",Cours_statut[[#This Row],[Version du cours]])</f>
        <v>401-425-90-10-02</v>
      </c>
      <c r="F1682">
        <v>0</v>
      </c>
      <c r="G1682">
        <v>1</v>
      </c>
      <c r="H1682" s="2">
        <v>37077</v>
      </c>
      <c r="I1682" t="s">
        <v>960</v>
      </c>
      <c r="J1682">
        <v>3</v>
      </c>
      <c r="K1682" t="e">
        <f>VLOOKUP(Cours_statut[[#This Row],[CodeCours]],Tableau1[[Code de Cours Complet]:[Évaluations]],5,0)</f>
        <v>#N/A</v>
      </c>
      <c r="L1682" s="2">
        <v>37077</v>
      </c>
      <c r="M1682" t="s">
        <v>961</v>
      </c>
      <c r="N1682" t="s">
        <v>344</v>
      </c>
    </row>
    <row r="1683" spans="1:14" hidden="1" x14ac:dyDescent="0.25">
      <c r="A1683" t="s">
        <v>2155</v>
      </c>
      <c r="B1683" t="s">
        <v>2162</v>
      </c>
      <c r="C1683">
        <v>10</v>
      </c>
      <c r="D1683">
        <v>3</v>
      </c>
      <c r="E1683" t="str">
        <f>_xlfn.CONCAT(Cours_statut[[#This Row],[Code MEQ]],"-",Cours_statut[[#This Row],[Code d''option]],"-0",Cours_statut[[#This Row],[Version du cours]])</f>
        <v>401-425-90-10-03</v>
      </c>
      <c r="F1683">
        <v>0</v>
      </c>
      <c r="G1683">
        <v>1</v>
      </c>
      <c r="H1683" s="2">
        <v>37077</v>
      </c>
      <c r="I1683" t="s">
        <v>960</v>
      </c>
      <c r="J1683">
        <v>3</v>
      </c>
      <c r="K1683" t="e">
        <f>VLOOKUP(Cours_statut[[#This Row],[CodeCours]],Tableau1[[Code de Cours Complet]:[Évaluations]],5,0)</f>
        <v>#N/A</v>
      </c>
      <c r="L1683" s="2">
        <v>37077</v>
      </c>
      <c r="M1683" t="s">
        <v>961</v>
      </c>
      <c r="N1683" t="s">
        <v>344</v>
      </c>
    </row>
    <row r="1684" spans="1:14" hidden="1" x14ac:dyDescent="0.25">
      <c r="A1684" t="s">
        <v>2169</v>
      </c>
      <c r="B1684" t="s">
        <v>2173</v>
      </c>
      <c r="C1684">
        <v>10</v>
      </c>
      <c r="D1684">
        <v>1</v>
      </c>
      <c r="E1684" t="str">
        <f>_xlfn.CONCAT(Cours_statut[[#This Row],[Code MEQ]],"-",Cours_statut[[#This Row],[Code d''option]],"-0",Cours_statut[[#This Row],[Version du cours]])</f>
        <v>401-435-90-10-01</v>
      </c>
      <c r="F1684">
        <v>0</v>
      </c>
      <c r="G1684">
        <v>1</v>
      </c>
      <c r="H1684" s="2">
        <v>37077</v>
      </c>
      <c r="I1684" t="s">
        <v>960</v>
      </c>
      <c r="J1684">
        <v>3</v>
      </c>
      <c r="K1684" t="e">
        <f>VLOOKUP(Cours_statut[[#This Row],[CodeCours]],Tableau1[[Code de Cours Complet]:[Évaluations]],5,0)</f>
        <v>#N/A</v>
      </c>
      <c r="L1684" s="2">
        <v>37077</v>
      </c>
      <c r="M1684" t="s">
        <v>961</v>
      </c>
      <c r="N1684" t="s">
        <v>344</v>
      </c>
    </row>
    <row r="1685" spans="1:14" hidden="1" x14ac:dyDescent="0.25">
      <c r="A1685" t="s">
        <v>2169</v>
      </c>
      <c r="B1685" t="s">
        <v>2174</v>
      </c>
      <c r="C1685">
        <v>10</v>
      </c>
      <c r="D1685">
        <v>2</v>
      </c>
      <c r="E1685" t="str">
        <f>_xlfn.CONCAT(Cours_statut[[#This Row],[Code MEQ]],"-",Cours_statut[[#This Row],[Code d''option]],"-0",Cours_statut[[#This Row],[Version du cours]])</f>
        <v>401-435-90-10-02</v>
      </c>
      <c r="F1685">
        <v>0</v>
      </c>
      <c r="G1685">
        <v>1</v>
      </c>
      <c r="H1685" s="2">
        <v>37077</v>
      </c>
      <c r="I1685" t="s">
        <v>960</v>
      </c>
      <c r="J1685">
        <v>3</v>
      </c>
      <c r="K1685" t="e">
        <f>VLOOKUP(Cours_statut[[#This Row],[CodeCours]],Tableau1[[Code de Cours Complet]:[Évaluations]],5,0)</f>
        <v>#N/A</v>
      </c>
      <c r="L1685" s="2">
        <v>37077</v>
      </c>
      <c r="M1685" t="s">
        <v>961</v>
      </c>
      <c r="N1685" t="s">
        <v>344</v>
      </c>
    </row>
    <row r="1686" spans="1:14" hidden="1" x14ac:dyDescent="0.25">
      <c r="A1686" t="s">
        <v>2216</v>
      </c>
      <c r="B1686" t="s">
        <v>2219</v>
      </c>
      <c r="C1686">
        <v>10</v>
      </c>
      <c r="D1686">
        <v>1</v>
      </c>
      <c r="E1686" t="str">
        <f>_xlfn.CONCAT(Cours_statut[[#This Row],[Code MEQ]],"-",Cours_statut[[#This Row],[Code d''option]],"-0",Cours_statut[[#This Row],[Version du cours]])</f>
        <v>410-110-90-10-01</v>
      </c>
      <c r="F1686">
        <v>0</v>
      </c>
      <c r="G1686">
        <v>1</v>
      </c>
      <c r="H1686" s="2">
        <v>37077</v>
      </c>
      <c r="I1686" t="s">
        <v>960</v>
      </c>
      <c r="J1686">
        <v>3</v>
      </c>
      <c r="K1686" t="e">
        <f>VLOOKUP(Cours_statut[[#This Row],[CodeCours]],Tableau1[[Code de Cours Complet]:[Évaluations]],5,0)</f>
        <v>#N/A</v>
      </c>
      <c r="L1686" s="2">
        <v>37077</v>
      </c>
      <c r="M1686" t="s">
        <v>961</v>
      </c>
      <c r="N1686" t="s">
        <v>344</v>
      </c>
    </row>
    <row r="1687" spans="1:14" hidden="1" x14ac:dyDescent="0.25">
      <c r="A1687" t="s">
        <v>3076</v>
      </c>
      <c r="B1687" t="s">
        <v>3085</v>
      </c>
      <c r="C1687">
        <v>20</v>
      </c>
      <c r="D1687">
        <v>1</v>
      </c>
      <c r="E1687" t="str">
        <f>_xlfn.CONCAT(Cours_statut[[#This Row],[Code MEQ]],"-",Cours_statut[[#This Row],[Code d''option]],"-0",Cours_statut[[#This Row],[Version du cours]])</f>
        <v>607-101-92-20-01</v>
      </c>
      <c r="F1687">
        <v>0</v>
      </c>
      <c r="G1687">
        <v>1</v>
      </c>
      <c r="H1687" s="2">
        <v>37077</v>
      </c>
      <c r="I1687" t="s">
        <v>960</v>
      </c>
      <c r="J1687">
        <v>3</v>
      </c>
      <c r="K1687" t="e">
        <f>VLOOKUP(Cours_statut[[#This Row],[CodeCours]],Tableau1[[Code de Cours Complet]:[Évaluations]],5,0)</f>
        <v>#N/A</v>
      </c>
      <c r="L1687" s="2">
        <v>37077</v>
      </c>
      <c r="M1687" t="s">
        <v>961</v>
      </c>
      <c r="N1687" t="s">
        <v>344</v>
      </c>
    </row>
    <row r="1688" spans="1:14" hidden="1" x14ac:dyDescent="0.25">
      <c r="A1688" t="s">
        <v>3088</v>
      </c>
      <c r="B1688" t="s">
        <v>3094</v>
      </c>
      <c r="C1688">
        <v>2</v>
      </c>
      <c r="D1688">
        <v>2</v>
      </c>
      <c r="E1688" t="str">
        <f>_xlfn.CONCAT(Cours_statut[[#This Row],[Code MEQ]],"-",Cours_statut[[#This Row],[Code d''option]],"-0",Cours_statut[[#This Row],[Version du cours]])</f>
        <v>607-201-92-2-02</v>
      </c>
      <c r="F1688">
        <v>6</v>
      </c>
      <c r="G1688">
        <v>1</v>
      </c>
      <c r="H1688" s="2">
        <v>36922</v>
      </c>
      <c r="I1688" t="s">
        <v>960</v>
      </c>
      <c r="J1688">
        <v>3</v>
      </c>
      <c r="K1688" t="e">
        <f>VLOOKUP(Cours_statut[[#This Row],[CodeCours]],Tableau1[[Code de Cours Complet]:[Évaluations]],5,0)</f>
        <v>#N/A</v>
      </c>
      <c r="L1688" s="2">
        <v>37077</v>
      </c>
      <c r="M1688" t="s">
        <v>961</v>
      </c>
      <c r="N1688" t="s">
        <v>344</v>
      </c>
    </row>
    <row r="1689" spans="1:14" hidden="1" x14ac:dyDescent="0.25">
      <c r="A1689" t="s">
        <v>3088</v>
      </c>
      <c r="B1689" t="s">
        <v>3095</v>
      </c>
      <c r="C1689">
        <v>20</v>
      </c>
      <c r="D1689">
        <v>1</v>
      </c>
      <c r="E1689" t="str">
        <f>_xlfn.CONCAT(Cours_statut[[#This Row],[Code MEQ]],"-",Cours_statut[[#This Row],[Code d''option]],"-0",Cours_statut[[#This Row],[Version du cours]])</f>
        <v>607-201-92-20-01</v>
      </c>
      <c r="F1689">
        <v>0</v>
      </c>
      <c r="G1689">
        <v>1</v>
      </c>
      <c r="H1689" s="2">
        <v>37077</v>
      </c>
      <c r="I1689" t="s">
        <v>960</v>
      </c>
      <c r="J1689">
        <v>3</v>
      </c>
      <c r="K1689" t="e">
        <f>VLOOKUP(Cours_statut[[#This Row],[CodeCours]],Tableau1[[Code de Cours Complet]:[Évaluations]],5,0)</f>
        <v>#N/A</v>
      </c>
      <c r="L1689" s="2">
        <v>37077</v>
      </c>
      <c r="M1689" t="s">
        <v>961</v>
      </c>
      <c r="N1689" t="s">
        <v>344</v>
      </c>
    </row>
    <row r="1690" spans="1:14" hidden="1" x14ac:dyDescent="0.25">
      <c r="A1690" t="s">
        <v>3109</v>
      </c>
      <c r="B1690" t="s">
        <v>3119</v>
      </c>
      <c r="C1690">
        <v>20</v>
      </c>
      <c r="D1690">
        <v>1</v>
      </c>
      <c r="E1690" t="str">
        <f>_xlfn.CONCAT(Cours_statut[[#This Row],[Code MEQ]],"-",Cours_statut[[#This Row],[Code d''option]],"-0",Cours_statut[[#This Row],[Version du cours]])</f>
        <v>607-FPF-03-20-01</v>
      </c>
      <c r="F1690">
        <v>5</v>
      </c>
      <c r="G1690">
        <v>1</v>
      </c>
      <c r="H1690" s="2">
        <v>37077</v>
      </c>
      <c r="I1690" t="s">
        <v>960</v>
      </c>
      <c r="J1690">
        <v>3</v>
      </c>
      <c r="K1690" t="e">
        <f>VLOOKUP(Cours_statut[[#This Row],[CodeCours]],Tableau1[[Code de Cours Complet]:[Évaluations]],5,0)</f>
        <v>#N/A</v>
      </c>
      <c r="L1690" s="2">
        <v>37077</v>
      </c>
      <c r="M1690" t="s">
        <v>961</v>
      </c>
      <c r="N1690" t="s">
        <v>344</v>
      </c>
    </row>
    <row r="1691" spans="1:14" hidden="1" x14ac:dyDescent="0.25">
      <c r="A1691" t="s">
        <v>3170</v>
      </c>
      <c r="B1691" t="s">
        <v>3172</v>
      </c>
      <c r="C1691">
        <v>1</v>
      </c>
      <c r="D1691">
        <v>2</v>
      </c>
      <c r="E1691" t="str">
        <f>_xlfn.CONCAT(Cours_statut[[#This Row],[Code MEQ]],"-",Cours_statut[[#This Row],[Code d''option]],"-0",Cours_statut[[#This Row],[Version du cours]])</f>
        <v>608-FPF-03-1-02</v>
      </c>
      <c r="F1691">
        <v>6</v>
      </c>
      <c r="G1691">
        <v>1</v>
      </c>
      <c r="H1691" s="2">
        <v>36676</v>
      </c>
      <c r="I1691" t="s">
        <v>960</v>
      </c>
      <c r="J1691">
        <v>3</v>
      </c>
      <c r="K1691" t="e">
        <f>VLOOKUP(Cours_statut[[#This Row],[CodeCours]],Tableau1[[Code de Cours Complet]:[Évaluations]],5,0)</f>
        <v>#N/A</v>
      </c>
      <c r="L1691" s="2">
        <v>37077</v>
      </c>
      <c r="M1691" t="s">
        <v>961</v>
      </c>
      <c r="N1691" t="s">
        <v>344</v>
      </c>
    </row>
    <row r="1692" spans="1:14" hidden="1" x14ac:dyDescent="0.25">
      <c r="A1692" t="s">
        <v>3170</v>
      </c>
      <c r="B1692" t="s">
        <v>3173</v>
      </c>
      <c r="C1692">
        <v>10</v>
      </c>
      <c r="D1692">
        <v>1</v>
      </c>
      <c r="E1692" t="str">
        <f>_xlfn.CONCAT(Cours_statut[[#This Row],[Code MEQ]],"-",Cours_statut[[#This Row],[Code d''option]],"-0",Cours_statut[[#This Row],[Version du cours]])</f>
        <v>608-FPF-03-10-01</v>
      </c>
      <c r="F1692">
        <v>0</v>
      </c>
      <c r="G1692">
        <v>1</v>
      </c>
      <c r="H1692" s="2">
        <v>37077</v>
      </c>
      <c r="I1692" t="s">
        <v>960</v>
      </c>
      <c r="J1692">
        <v>3</v>
      </c>
      <c r="K1692" t="e">
        <f>VLOOKUP(Cours_statut[[#This Row],[CodeCours]],Tableau1[[Code de Cours Complet]:[Évaluations]],5,0)</f>
        <v>#N/A</v>
      </c>
      <c r="L1692" s="2">
        <v>37077</v>
      </c>
      <c r="M1692" t="s">
        <v>961</v>
      </c>
      <c r="N1692" t="s">
        <v>344</v>
      </c>
    </row>
    <row r="1693" spans="1:14" hidden="1" x14ac:dyDescent="0.25">
      <c r="A1693" t="s">
        <v>3170</v>
      </c>
      <c r="B1693" t="s">
        <v>3177</v>
      </c>
      <c r="C1693">
        <v>2</v>
      </c>
      <c r="D1693">
        <v>2</v>
      </c>
      <c r="E1693" t="str">
        <f>_xlfn.CONCAT(Cours_statut[[#This Row],[Code MEQ]],"-",Cours_statut[[#This Row],[Code d''option]],"-0",Cours_statut[[#This Row],[Version du cours]])</f>
        <v>608-FPF-03-2-02</v>
      </c>
      <c r="F1693">
        <v>6</v>
      </c>
      <c r="G1693">
        <v>1</v>
      </c>
      <c r="H1693" s="2">
        <v>36676</v>
      </c>
      <c r="I1693" t="s">
        <v>960</v>
      </c>
      <c r="J1693">
        <v>3</v>
      </c>
      <c r="K1693" t="e">
        <f>VLOOKUP(Cours_statut[[#This Row],[CodeCours]],Tableau1[[Code de Cours Complet]:[Évaluations]],5,0)</f>
        <v>#N/A</v>
      </c>
      <c r="L1693" s="2">
        <v>37077</v>
      </c>
      <c r="M1693" t="s">
        <v>961</v>
      </c>
      <c r="N1693" t="s">
        <v>344</v>
      </c>
    </row>
    <row r="1694" spans="1:14" hidden="1" x14ac:dyDescent="0.25">
      <c r="A1694" t="s">
        <v>3170</v>
      </c>
      <c r="B1694" t="s">
        <v>3179</v>
      </c>
      <c r="C1694">
        <v>20</v>
      </c>
      <c r="D1694">
        <v>1</v>
      </c>
      <c r="E1694" t="str">
        <f>_xlfn.CONCAT(Cours_statut[[#This Row],[Code MEQ]],"-",Cours_statut[[#This Row],[Code d''option]],"-0",Cours_statut[[#This Row],[Version du cours]])</f>
        <v>608-FPF-03-20-01</v>
      </c>
      <c r="F1694">
        <v>0</v>
      </c>
      <c r="G1694">
        <v>1</v>
      </c>
      <c r="H1694" s="2">
        <v>37077</v>
      </c>
      <c r="I1694" t="s">
        <v>960</v>
      </c>
      <c r="J1694">
        <v>3</v>
      </c>
      <c r="K1694" t="e">
        <f>VLOOKUP(Cours_statut[[#This Row],[CodeCours]],Tableau1[[Code de Cours Complet]:[Évaluations]],5,0)</f>
        <v>#N/A</v>
      </c>
      <c r="L1694" s="2">
        <v>37077</v>
      </c>
      <c r="M1694" t="s">
        <v>961</v>
      </c>
      <c r="N1694" t="s">
        <v>344</v>
      </c>
    </row>
    <row r="1695" spans="1:14" hidden="1" x14ac:dyDescent="0.25">
      <c r="A1695" t="s">
        <v>3183</v>
      </c>
      <c r="B1695" t="s">
        <v>3184</v>
      </c>
      <c r="C1695">
        <v>1</v>
      </c>
      <c r="D1695">
        <v>0</v>
      </c>
      <c r="E1695" t="str">
        <f>_xlfn.CONCAT(Cours_statut[[#This Row],[Code MEQ]],"-",Cours_statut[[#This Row],[Code d''option]],"-0",Cours_statut[[#This Row],[Version du cours]])</f>
        <v>608-FPG-03-1-00</v>
      </c>
      <c r="F1695">
        <v>5</v>
      </c>
      <c r="G1695">
        <v>1</v>
      </c>
      <c r="H1695" s="2">
        <v>35648</v>
      </c>
      <c r="I1695" t="s">
        <v>960</v>
      </c>
      <c r="J1695">
        <v>3</v>
      </c>
      <c r="K1695" t="e">
        <f>VLOOKUP(Cours_statut[[#This Row],[CodeCours]],Tableau1[[Code de Cours Complet]:[Évaluations]],5,0)</f>
        <v>#N/A</v>
      </c>
      <c r="L1695" s="2">
        <v>37077</v>
      </c>
      <c r="M1695" t="s">
        <v>961</v>
      </c>
      <c r="N1695" t="s">
        <v>344</v>
      </c>
    </row>
    <row r="1696" spans="1:14" hidden="1" x14ac:dyDescent="0.25">
      <c r="A1696" t="s">
        <v>3183</v>
      </c>
      <c r="B1696" t="s">
        <v>3190</v>
      </c>
      <c r="C1696">
        <v>2</v>
      </c>
      <c r="D1696">
        <v>0</v>
      </c>
      <c r="E1696" t="str">
        <f>_xlfn.CONCAT(Cours_statut[[#This Row],[Code MEQ]],"-",Cours_statut[[#This Row],[Code d''option]],"-0",Cours_statut[[#This Row],[Version du cours]])</f>
        <v>608-FPG-03-2-00</v>
      </c>
      <c r="F1696">
        <v>5</v>
      </c>
      <c r="G1696">
        <v>1</v>
      </c>
      <c r="H1696" s="2">
        <v>35648</v>
      </c>
      <c r="I1696" t="s">
        <v>960</v>
      </c>
      <c r="J1696">
        <v>3</v>
      </c>
      <c r="K1696" t="e">
        <f>VLOOKUP(Cours_statut[[#This Row],[CodeCours]],Tableau1[[Code de Cours Complet]:[Évaluations]],5,0)</f>
        <v>#N/A</v>
      </c>
      <c r="L1696" s="2">
        <v>37077</v>
      </c>
      <c r="M1696" t="s">
        <v>961</v>
      </c>
      <c r="N1696" t="s">
        <v>344</v>
      </c>
    </row>
    <row r="1697" spans="1:14" hidden="1" x14ac:dyDescent="0.25">
      <c r="A1697" t="s">
        <v>3183</v>
      </c>
      <c r="B1697" t="s">
        <v>3195</v>
      </c>
      <c r="C1697">
        <v>3</v>
      </c>
      <c r="D1697">
        <v>0</v>
      </c>
      <c r="E1697" t="str">
        <f>_xlfn.CONCAT(Cours_statut[[#This Row],[Code MEQ]],"-",Cours_statut[[#This Row],[Code d''option]],"-0",Cours_statut[[#This Row],[Version du cours]])</f>
        <v>608-FPG-03-3-00</v>
      </c>
      <c r="F1697">
        <v>5</v>
      </c>
      <c r="G1697">
        <v>1</v>
      </c>
      <c r="H1697" s="2">
        <v>35648</v>
      </c>
      <c r="I1697" t="s">
        <v>960</v>
      </c>
      <c r="J1697">
        <v>3</v>
      </c>
      <c r="K1697" t="e">
        <f>VLOOKUP(Cours_statut[[#This Row],[CodeCours]],Tableau1[[Code de Cours Complet]:[Évaluations]],5,0)</f>
        <v>#N/A</v>
      </c>
      <c r="L1697" s="2">
        <v>37077</v>
      </c>
      <c r="M1697" t="s">
        <v>961</v>
      </c>
      <c r="N1697" t="s">
        <v>344</v>
      </c>
    </row>
    <row r="1698" spans="1:14" hidden="1" x14ac:dyDescent="0.25">
      <c r="A1698" t="s">
        <v>3183</v>
      </c>
      <c r="B1698" t="s">
        <v>3196</v>
      </c>
      <c r="C1698">
        <v>4</v>
      </c>
      <c r="D1698">
        <v>0</v>
      </c>
      <c r="E1698" t="str">
        <f>_xlfn.CONCAT(Cours_statut[[#This Row],[Code MEQ]],"-",Cours_statut[[#This Row],[Code d''option]],"-0",Cours_statut[[#This Row],[Version du cours]])</f>
        <v>608-FPG-03-4-00</v>
      </c>
      <c r="F1698">
        <v>5</v>
      </c>
      <c r="G1698">
        <v>1</v>
      </c>
      <c r="H1698" s="2">
        <v>35648</v>
      </c>
      <c r="I1698" t="s">
        <v>960</v>
      </c>
      <c r="J1698">
        <v>3</v>
      </c>
      <c r="K1698" t="e">
        <f>VLOOKUP(Cours_statut[[#This Row],[CodeCours]],Tableau1[[Code de Cours Complet]:[Évaluations]],5,0)</f>
        <v>#N/A</v>
      </c>
      <c r="L1698" s="2">
        <v>37077</v>
      </c>
      <c r="M1698" t="s">
        <v>961</v>
      </c>
      <c r="N1698" t="s">
        <v>344</v>
      </c>
    </row>
    <row r="1699" spans="1:14" hidden="1" x14ac:dyDescent="0.25">
      <c r="A1699" t="s">
        <v>2612</v>
      </c>
      <c r="B1699" t="s">
        <v>2613</v>
      </c>
      <c r="C1699">
        <v>0</v>
      </c>
      <c r="D1699">
        <v>0</v>
      </c>
      <c r="E1699" t="str">
        <f>_xlfn.CONCAT(Cours_statut[[#This Row],[Code MEQ]],"-",Cours_statut[[#This Row],[Code d''option]],"-0",Cours_statut[[#This Row],[Version du cours]])</f>
        <v>410-942-90-0-00</v>
      </c>
      <c r="F1699">
        <v>5</v>
      </c>
      <c r="G1699">
        <v>1</v>
      </c>
      <c r="H1699" s="2">
        <v>35311</v>
      </c>
      <c r="I1699" t="s">
        <v>960</v>
      </c>
      <c r="J1699">
        <v>3</v>
      </c>
      <c r="K1699" t="e">
        <f>VLOOKUP(Cours_statut[[#This Row],[CodeCours]],Tableau1[[Code de Cours Complet]:[Évaluations]],5,0)</f>
        <v>#N/A</v>
      </c>
      <c r="L1699" s="2">
        <v>37076</v>
      </c>
      <c r="M1699" t="s">
        <v>961</v>
      </c>
      <c r="N1699" t="s">
        <v>344</v>
      </c>
    </row>
    <row r="1700" spans="1:14" hidden="1" x14ac:dyDescent="0.25">
      <c r="A1700" t="s">
        <v>2705</v>
      </c>
      <c r="B1700" t="s">
        <v>2708</v>
      </c>
      <c r="C1700">
        <v>0</v>
      </c>
      <c r="D1700">
        <v>3</v>
      </c>
      <c r="E1700" t="str">
        <f>_xlfn.CONCAT(Cours_statut[[#This Row],[Code MEQ]],"-",Cours_statut[[#This Row],[Code d''option]],"-0",Cours_statut[[#This Row],[Version du cours]])</f>
        <v>420-906-90-0-03</v>
      </c>
      <c r="F1700">
        <v>5</v>
      </c>
      <c r="G1700">
        <v>1</v>
      </c>
      <c r="H1700" s="2">
        <v>36396</v>
      </c>
      <c r="I1700" t="s">
        <v>960</v>
      </c>
      <c r="J1700">
        <v>3</v>
      </c>
      <c r="K1700" t="e">
        <f>VLOOKUP(Cours_statut[[#This Row],[CodeCours]],Tableau1[[Code de Cours Complet]:[Évaluations]],5,0)</f>
        <v>#N/A</v>
      </c>
      <c r="L1700" s="2">
        <v>37076</v>
      </c>
      <c r="M1700" t="s">
        <v>961</v>
      </c>
      <c r="N1700" t="s">
        <v>344</v>
      </c>
    </row>
    <row r="1701" spans="1:14" hidden="1" x14ac:dyDescent="0.25">
      <c r="A1701" t="s">
        <v>2705</v>
      </c>
      <c r="B1701" t="s">
        <v>2709</v>
      </c>
      <c r="C1701">
        <v>10</v>
      </c>
      <c r="D1701">
        <v>1</v>
      </c>
      <c r="E1701" t="str">
        <f>_xlfn.CONCAT(Cours_statut[[#This Row],[Code MEQ]],"-",Cours_statut[[#This Row],[Code d''option]],"-0",Cours_statut[[#This Row],[Version du cours]])</f>
        <v>420-906-90-10-01</v>
      </c>
      <c r="F1701">
        <v>0</v>
      </c>
      <c r="G1701">
        <v>1</v>
      </c>
      <c r="H1701" s="2">
        <v>37076</v>
      </c>
      <c r="I1701" t="s">
        <v>960</v>
      </c>
      <c r="J1701">
        <v>3</v>
      </c>
      <c r="K1701" t="e">
        <f>VLOOKUP(Cours_statut[[#This Row],[CodeCours]],Tableau1[[Code de Cours Complet]:[Évaluations]],5,0)</f>
        <v>#N/A</v>
      </c>
      <c r="L1701" s="2">
        <v>37076</v>
      </c>
      <c r="M1701" t="s">
        <v>961</v>
      </c>
      <c r="N1701" t="s">
        <v>344</v>
      </c>
    </row>
    <row r="1702" spans="1:14" hidden="1" x14ac:dyDescent="0.25">
      <c r="A1702" t="s">
        <v>2705</v>
      </c>
      <c r="B1702" t="s">
        <v>2710</v>
      </c>
      <c r="C1702">
        <v>10</v>
      </c>
      <c r="D1702">
        <v>2</v>
      </c>
      <c r="E1702" t="str">
        <f>_xlfn.CONCAT(Cours_statut[[#This Row],[Code MEQ]],"-",Cours_statut[[#This Row],[Code d''option]],"-0",Cours_statut[[#This Row],[Version du cours]])</f>
        <v>420-906-90-10-02</v>
      </c>
      <c r="F1702">
        <v>0</v>
      </c>
      <c r="G1702">
        <v>1</v>
      </c>
      <c r="H1702" s="2">
        <v>37076</v>
      </c>
      <c r="I1702" t="s">
        <v>960</v>
      </c>
      <c r="J1702">
        <v>3</v>
      </c>
      <c r="K1702" t="e">
        <f>VLOOKUP(Cours_statut[[#This Row],[CodeCours]],Tableau1[[Code de Cours Complet]:[Évaluations]],5,0)</f>
        <v>#N/A</v>
      </c>
      <c r="L1702" s="2">
        <v>37076</v>
      </c>
      <c r="M1702" t="s">
        <v>961</v>
      </c>
      <c r="N1702" t="s">
        <v>344</v>
      </c>
    </row>
    <row r="1703" spans="1:14" hidden="1" x14ac:dyDescent="0.25">
      <c r="A1703" t="s">
        <v>2716</v>
      </c>
      <c r="B1703" t="s">
        <v>2717</v>
      </c>
      <c r="C1703">
        <v>0</v>
      </c>
      <c r="D1703">
        <v>0</v>
      </c>
      <c r="E1703" t="str">
        <f>_xlfn.CONCAT(Cours_statut[[#This Row],[Code MEQ]],"-",Cours_statut[[#This Row],[Code d''option]],"-0",Cours_statut[[#This Row],[Version du cours]])</f>
        <v>420-972-91-0-00</v>
      </c>
      <c r="F1703">
        <v>4</v>
      </c>
      <c r="G1703">
        <v>1</v>
      </c>
      <c r="H1703" s="2">
        <v>36782</v>
      </c>
      <c r="I1703" t="s">
        <v>960</v>
      </c>
      <c r="J1703">
        <v>3</v>
      </c>
      <c r="K1703" t="e">
        <f>VLOOKUP(Cours_statut[[#This Row],[CodeCours]],Tableau1[[Code de Cours Complet]:[Évaluations]],5,0)</f>
        <v>#N/A</v>
      </c>
      <c r="L1703" s="2">
        <v>37076</v>
      </c>
      <c r="M1703" t="s">
        <v>961</v>
      </c>
      <c r="N1703" t="s">
        <v>344</v>
      </c>
    </row>
    <row r="1704" spans="1:14" hidden="1" x14ac:dyDescent="0.25">
      <c r="A1704" t="s">
        <v>2733</v>
      </c>
      <c r="B1704" t="s">
        <v>2734</v>
      </c>
      <c r="C1704">
        <v>0</v>
      </c>
      <c r="D1704">
        <v>0</v>
      </c>
      <c r="E1704" t="str">
        <f>_xlfn.CONCAT(Cours_statut[[#This Row],[Code MEQ]],"-",Cours_statut[[#This Row],[Code d''option]],"-0",Cours_statut[[#This Row],[Version du cours]])</f>
        <v>504-FPG-03-0-00</v>
      </c>
      <c r="F1704">
        <v>5</v>
      </c>
      <c r="G1704">
        <v>1</v>
      </c>
      <c r="H1704" s="2">
        <v>35845</v>
      </c>
      <c r="I1704" t="s">
        <v>960</v>
      </c>
      <c r="J1704">
        <v>3</v>
      </c>
      <c r="K1704" t="e">
        <f>VLOOKUP(Cours_statut[[#This Row],[CodeCours]],Tableau1[[Code de Cours Complet]:[Évaluations]],5,0)</f>
        <v>#N/A</v>
      </c>
      <c r="L1704" s="2">
        <v>37076</v>
      </c>
      <c r="M1704" t="s">
        <v>961</v>
      </c>
      <c r="N1704" t="s">
        <v>344</v>
      </c>
    </row>
    <row r="1705" spans="1:14" hidden="1" x14ac:dyDescent="0.25">
      <c r="A1705" t="s">
        <v>2764</v>
      </c>
      <c r="B1705" t="s">
        <v>2765</v>
      </c>
      <c r="C1705">
        <v>0</v>
      </c>
      <c r="D1705">
        <v>0</v>
      </c>
      <c r="E1705" t="str">
        <f>_xlfn.CONCAT(Cours_statut[[#This Row],[Code MEQ]],"-",Cours_statut[[#This Row],[Code d''option]],"-0",Cours_statut[[#This Row],[Version du cours]])</f>
        <v>601-001-03-0-00</v>
      </c>
      <c r="F1705">
        <v>5</v>
      </c>
      <c r="G1705">
        <v>1</v>
      </c>
      <c r="H1705" s="2">
        <v>36077</v>
      </c>
      <c r="I1705" t="s">
        <v>960</v>
      </c>
      <c r="J1705">
        <v>3</v>
      </c>
      <c r="K1705" t="e">
        <f>VLOOKUP(Cours_statut[[#This Row],[CodeCours]],Tableau1[[Code de Cours Complet]:[Évaluations]],5,0)</f>
        <v>#N/A</v>
      </c>
      <c r="L1705" s="2">
        <v>37076</v>
      </c>
      <c r="M1705" t="s">
        <v>961</v>
      </c>
      <c r="N1705" t="s">
        <v>344</v>
      </c>
    </row>
    <row r="1706" spans="1:14" hidden="1" x14ac:dyDescent="0.25">
      <c r="A1706" t="s">
        <v>2781</v>
      </c>
      <c r="B1706" t="s">
        <v>2783</v>
      </c>
      <c r="C1706">
        <v>0</v>
      </c>
      <c r="D1706">
        <v>2</v>
      </c>
      <c r="E1706" t="str">
        <f>_xlfn.CONCAT(Cours_statut[[#This Row],[Code MEQ]],"-",Cours_statut[[#This Row],[Code d''option]],"-0",Cours_statut[[#This Row],[Version du cours]])</f>
        <v>601-101-04-0-02</v>
      </c>
      <c r="F1706">
        <v>4</v>
      </c>
      <c r="G1706">
        <v>1</v>
      </c>
      <c r="H1706" s="2">
        <v>36781</v>
      </c>
      <c r="I1706" t="s">
        <v>960</v>
      </c>
      <c r="J1706">
        <v>3</v>
      </c>
      <c r="K1706" t="e">
        <f>VLOOKUP(Cours_statut[[#This Row],[CodeCours]],Tableau1[[Code de Cours Complet]:[Évaluations]],5,0)</f>
        <v>#N/A</v>
      </c>
      <c r="L1706" s="2">
        <v>37076</v>
      </c>
      <c r="M1706" t="s">
        <v>961</v>
      </c>
      <c r="N1706" t="s">
        <v>344</v>
      </c>
    </row>
    <row r="1707" spans="1:14" hidden="1" x14ac:dyDescent="0.25">
      <c r="A1707" t="s">
        <v>2781</v>
      </c>
      <c r="B1707" t="s">
        <v>2785</v>
      </c>
      <c r="C1707">
        <v>10</v>
      </c>
      <c r="D1707">
        <v>1</v>
      </c>
      <c r="E1707" t="str">
        <f>_xlfn.CONCAT(Cours_statut[[#This Row],[Code MEQ]],"-",Cours_statut[[#This Row],[Code d''option]],"-0",Cours_statut[[#This Row],[Version du cours]])</f>
        <v>601-101-04-10-01</v>
      </c>
      <c r="F1707">
        <v>0</v>
      </c>
      <c r="G1707">
        <v>1</v>
      </c>
      <c r="H1707" s="2">
        <v>37076</v>
      </c>
      <c r="I1707" t="s">
        <v>960</v>
      </c>
      <c r="J1707">
        <v>3</v>
      </c>
      <c r="K1707" t="e">
        <f>VLOOKUP(Cours_statut[[#This Row],[CodeCours]],Tableau1[[Code de Cours Complet]:[Évaluations]],5,0)</f>
        <v>#N/A</v>
      </c>
      <c r="L1707" s="2">
        <v>37076</v>
      </c>
      <c r="M1707" t="s">
        <v>961</v>
      </c>
      <c r="N1707" t="s">
        <v>344</v>
      </c>
    </row>
    <row r="1708" spans="1:14" hidden="1" x14ac:dyDescent="0.25">
      <c r="A1708" t="s">
        <v>2862</v>
      </c>
      <c r="B1708" t="s">
        <v>2865</v>
      </c>
      <c r="C1708">
        <v>10</v>
      </c>
      <c r="D1708">
        <v>1</v>
      </c>
      <c r="E1708" t="str">
        <f>_xlfn.CONCAT(Cours_statut[[#This Row],[Code MEQ]],"-",Cours_statut[[#This Row],[Code d''option]],"-0",Cours_statut[[#This Row],[Version du cours]])</f>
        <v>601-111-85-10-01</v>
      </c>
      <c r="F1708">
        <v>0</v>
      </c>
      <c r="G1708">
        <v>1</v>
      </c>
      <c r="H1708" s="2">
        <v>37076</v>
      </c>
      <c r="I1708" t="s">
        <v>960</v>
      </c>
      <c r="J1708">
        <v>3</v>
      </c>
      <c r="K1708" t="e">
        <f>VLOOKUP(Cours_statut[[#This Row],[CodeCours]],Tableau1[[Code de Cours Complet]:[Évaluations]],5,0)</f>
        <v>#N/A</v>
      </c>
      <c r="L1708" s="2">
        <v>37076</v>
      </c>
      <c r="M1708" t="s">
        <v>961</v>
      </c>
      <c r="N1708" t="s">
        <v>344</v>
      </c>
    </row>
    <row r="1709" spans="1:14" hidden="1" x14ac:dyDescent="0.25">
      <c r="A1709" t="s">
        <v>2882</v>
      </c>
      <c r="B1709" t="s">
        <v>2885</v>
      </c>
      <c r="C1709">
        <v>10</v>
      </c>
      <c r="D1709">
        <v>1</v>
      </c>
      <c r="E1709" t="str">
        <f>_xlfn.CONCAT(Cours_statut[[#This Row],[Code MEQ]],"-",Cours_statut[[#This Row],[Code d''option]],"-0",Cours_statut[[#This Row],[Version du cours]])</f>
        <v>601-911-76-10-01</v>
      </c>
      <c r="F1709">
        <v>0</v>
      </c>
      <c r="G1709">
        <v>1</v>
      </c>
      <c r="H1709" s="2">
        <v>37076</v>
      </c>
      <c r="I1709" t="s">
        <v>960</v>
      </c>
      <c r="J1709">
        <v>3</v>
      </c>
      <c r="K1709" t="e">
        <f>VLOOKUP(Cours_statut[[#This Row],[CodeCours]],Tableau1[[Code de Cours Complet]:[Évaluations]],5,0)</f>
        <v>#N/A</v>
      </c>
      <c r="L1709" s="2">
        <v>37076</v>
      </c>
      <c r="M1709" t="s">
        <v>961</v>
      </c>
      <c r="N1709" t="s">
        <v>344</v>
      </c>
    </row>
    <row r="1710" spans="1:14" hidden="1" x14ac:dyDescent="0.25">
      <c r="A1710" t="s">
        <v>2914</v>
      </c>
      <c r="B1710" t="s">
        <v>2916</v>
      </c>
      <c r="C1710">
        <v>0</v>
      </c>
      <c r="D1710">
        <v>2</v>
      </c>
      <c r="E1710" t="str">
        <f>_xlfn.CONCAT(Cours_statut[[#This Row],[Code MEQ]],"-",Cours_statut[[#This Row],[Code d''option]],"-0",Cours_statut[[#This Row],[Version du cours]])</f>
        <v>601-FPF-04-0-02</v>
      </c>
      <c r="F1710">
        <v>4</v>
      </c>
      <c r="G1710">
        <v>1</v>
      </c>
      <c r="H1710" s="2">
        <v>36585</v>
      </c>
      <c r="I1710" t="s">
        <v>960</v>
      </c>
      <c r="J1710">
        <v>3</v>
      </c>
      <c r="K1710" t="e">
        <f>VLOOKUP(Cours_statut[[#This Row],[CodeCours]],Tableau1[[Code de Cours Complet]:[Évaluations]],5,0)</f>
        <v>#N/A</v>
      </c>
      <c r="L1710" s="2">
        <v>37076</v>
      </c>
      <c r="M1710" t="s">
        <v>961</v>
      </c>
      <c r="N1710" t="s">
        <v>344</v>
      </c>
    </row>
    <row r="1711" spans="1:14" hidden="1" x14ac:dyDescent="0.25">
      <c r="A1711" t="s">
        <v>2914</v>
      </c>
      <c r="B1711" t="s">
        <v>2917</v>
      </c>
      <c r="C1711">
        <v>10</v>
      </c>
      <c r="D1711">
        <v>1</v>
      </c>
      <c r="E1711" t="str">
        <f>_xlfn.CONCAT(Cours_statut[[#This Row],[Code MEQ]],"-",Cours_statut[[#This Row],[Code d''option]],"-0",Cours_statut[[#This Row],[Version du cours]])</f>
        <v>601-FPF-04-10-01</v>
      </c>
      <c r="F1711">
        <v>0</v>
      </c>
      <c r="G1711">
        <v>1</v>
      </c>
      <c r="H1711" s="2">
        <v>37076</v>
      </c>
      <c r="I1711" t="s">
        <v>960</v>
      </c>
      <c r="J1711">
        <v>3</v>
      </c>
      <c r="K1711" t="e">
        <f>VLOOKUP(Cours_statut[[#This Row],[CodeCours]],Tableau1[[Code de Cours Complet]:[Évaluations]],5,0)</f>
        <v>#N/A</v>
      </c>
      <c r="L1711" s="2">
        <v>37076</v>
      </c>
      <c r="M1711" t="s">
        <v>961</v>
      </c>
      <c r="N1711" t="s">
        <v>344</v>
      </c>
    </row>
    <row r="1712" spans="1:14" hidden="1" x14ac:dyDescent="0.25">
      <c r="A1712" t="s">
        <v>3043</v>
      </c>
      <c r="B1712" t="s">
        <v>3044</v>
      </c>
      <c r="C1712">
        <v>0</v>
      </c>
      <c r="D1712">
        <v>0</v>
      </c>
      <c r="E1712" t="str">
        <f>_xlfn.CONCAT(Cours_statut[[#This Row],[Code MEQ]],"-",Cours_statut[[#This Row],[Code d''option]],"-0",Cours_statut[[#This Row],[Version du cours]])</f>
        <v>604-FPF-03-0-00</v>
      </c>
      <c r="F1712">
        <v>4</v>
      </c>
      <c r="G1712">
        <v>1</v>
      </c>
      <c r="H1712" s="2">
        <v>36469</v>
      </c>
      <c r="I1712" t="s">
        <v>960</v>
      </c>
      <c r="J1712">
        <v>3</v>
      </c>
      <c r="K1712" t="e">
        <f>VLOOKUP(Cours_statut[[#This Row],[CodeCours]],Tableau1[[Code de Cours Complet]:[Évaluations]],5,0)</f>
        <v>#N/A</v>
      </c>
      <c r="L1712" s="2">
        <v>37076</v>
      </c>
      <c r="M1712" t="s">
        <v>961</v>
      </c>
      <c r="N1712" t="s">
        <v>344</v>
      </c>
    </row>
    <row r="1713" spans="1:14" hidden="1" x14ac:dyDescent="0.25">
      <c r="A1713" t="s">
        <v>1237</v>
      </c>
      <c r="B1713" t="s">
        <v>1240</v>
      </c>
      <c r="C1713">
        <v>10</v>
      </c>
      <c r="D1713">
        <v>1</v>
      </c>
      <c r="E1713" t="str">
        <f>_xlfn.CONCAT(Cours_statut[[#This Row],[Code MEQ]],"-",Cours_statut[[#This Row],[Code d''option]],"-0",Cours_statut[[#This Row],[Version du cours]])</f>
        <v>201-105-77-10-01</v>
      </c>
      <c r="F1713">
        <v>4</v>
      </c>
      <c r="G1713">
        <v>1</v>
      </c>
      <c r="H1713" s="2">
        <v>37071</v>
      </c>
      <c r="I1713" t="s">
        <v>960</v>
      </c>
      <c r="J1713">
        <v>3</v>
      </c>
      <c r="K1713" t="e">
        <f>VLOOKUP(Cours_statut[[#This Row],[CodeCours]],Tableau1[[Code de Cours Complet]:[Évaluations]],5,0)</f>
        <v>#N/A</v>
      </c>
      <c r="L1713" s="2">
        <v>37075</v>
      </c>
      <c r="M1713" t="s">
        <v>961</v>
      </c>
      <c r="N1713" t="s">
        <v>344</v>
      </c>
    </row>
    <row r="1714" spans="1:14" hidden="1" x14ac:dyDescent="0.25">
      <c r="A1714" t="s">
        <v>976</v>
      </c>
      <c r="B1714" t="s">
        <v>977</v>
      </c>
      <c r="C1714">
        <v>0</v>
      </c>
      <c r="D1714">
        <v>0</v>
      </c>
      <c r="E1714" t="str">
        <f>_xlfn.CONCAT(Cours_statut[[#This Row],[Code MEQ]],"-",Cours_statut[[#This Row],[Code d''option]],"-0",Cours_statut[[#This Row],[Version du cours]])</f>
        <v>101-921-96-0-00</v>
      </c>
      <c r="F1714">
        <v>4</v>
      </c>
      <c r="G1714">
        <v>1</v>
      </c>
      <c r="H1714" s="2">
        <v>36467</v>
      </c>
      <c r="I1714" t="s">
        <v>960</v>
      </c>
      <c r="J1714">
        <v>3</v>
      </c>
      <c r="K1714" t="e">
        <f>VLOOKUP(Cours_statut[[#This Row],[CodeCours]],Tableau1[[Code de Cours Complet]:[Évaluations]],5,0)</f>
        <v>#N/A</v>
      </c>
      <c r="L1714" s="2">
        <v>37071</v>
      </c>
      <c r="M1714" t="s">
        <v>961</v>
      </c>
      <c r="N1714" t="s">
        <v>344</v>
      </c>
    </row>
    <row r="1715" spans="1:14" hidden="1" x14ac:dyDescent="0.25">
      <c r="A1715" t="s">
        <v>990</v>
      </c>
      <c r="B1715" t="s">
        <v>991</v>
      </c>
      <c r="C1715">
        <v>0</v>
      </c>
      <c r="D1715">
        <v>0</v>
      </c>
      <c r="E1715" t="str">
        <f>_xlfn.CONCAT(Cours_statut[[#This Row],[Code MEQ]],"-",Cours_statut[[#This Row],[Code d''option]],"-0",Cours_statut[[#This Row],[Version du cours]])</f>
        <v>105-FPF-03-0-00</v>
      </c>
      <c r="F1715">
        <v>5</v>
      </c>
      <c r="G1715">
        <v>1</v>
      </c>
      <c r="H1715" s="2">
        <v>35857</v>
      </c>
      <c r="I1715" t="s">
        <v>960</v>
      </c>
      <c r="J1715">
        <v>3</v>
      </c>
      <c r="K1715" t="e">
        <f>VLOOKUP(Cours_statut[[#This Row],[CodeCours]],Tableau1[[Code de Cours Complet]:[Évaluations]],5,0)</f>
        <v>#N/A</v>
      </c>
      <c r="L1715" s="2">
        <v>37071</v>
      </c>
      <c r="M1715" t="s">
        <v>961</v>
      </c>
      <c r="N1715" t="s">
        <v>344</v>
      </c>
    </row>
    <row r="1716" spans="1:14" hidden="1" x14ac:dyDescent="0.25">
      <c r="A1716" t="s">
        <v>1020</v>
      </c>
      <c r="B1716" t="s">
        <v>1021</v>
      </c>
      <c r="C1716">
        <v>0</v>
      </c>
      <c r="D1716">
        <v>0</v>
      </c>
      <c r="E1716" t="str">
        <f>_xlfn.CONCAT(Cours_statut[[#This Row],[Code MEQ]],"-",Cours_statut[[#This Row],[Code d''option]],"-0",Cours_statut[[#This Row],[Version du cours]])</f>
        <v>109-103-02-0-00</v>
      </c>
      <c r="F1716">
        <v>3</v>
      </c>
      <c r="G1716">
        <v>1</v>
      </c>
      <c r="H1716" s="2">
        <v>36761</v>
      </c>
      <c r="I1716" t="s">
        <v>960</v>
      </c>
      <c r="J1716">
        <v>3</v>
      </c>
      <c r="K1716" t="e">
        <f>VLOOKUP(Cours_statut[[#This Row],[CodeCours]],Tableau1[[Code de Cours Complet]:[Évaluations]],5,0)</f>
        <v>#N/A</v>
      </c>
      <c r="L1716" s="2">
        <v>37071</v>
      </c>
      <c r="M1716" t="s">
        <v>961</v>
      </c>
      <c r="N1716" t="s">
        <v>344</v>
      </c>
    </row>
    <row r="1717" spans="1:14" hidden="1" x14ac:dyDescent="0.25">
      <c r="A1717" t="s">
        <v>1054</v>
      </c>
      <c r="B1717" t="s">
        <v>1055</v>
      </c>
      <c r="C1717">
        <v>0</v>
      </c>
      <c r="D1717">
        <v>0</v>
      </c>
      <c r="E1717" t="str">
        <f>_xlfn.CONCAT(Cours_statut[[#This Row],[Code MEQ]],"-",Cours_statut[[#This Row],[Code d''option]],"-0",Cours_statut[[#This Row],[Version du cours]])</f>
        <v>109-105-02-0-00</v>
      </c>
      <c r="F1717">
        <v>1</v>
      </c>
      <c r="G1717">
        <v>1</v>
      </c>
      <c r="H1717" s="2">
        <v>36531</v>
      </c>
      <c r="I1717" t="s">
        <v>960</v>
      </c>
      <c r="J1717">
        <v>3</v>
      </c>
      <c r="K1717" t="e">
        <f>VLOOKUP(Cours_statut[[#This Row],[CodeCours]],Tableau1[[Code de Cours Complet]:[Évaluations]],5,0)</f>
        <v>#N/A</v>
      </c>
      <c r="L1717" s="2">
        <v>37071</v>
      </c>
      <c r="M1717" t="s">
        <v>961</v>
      </c>
      <c r="N1717" t="s">
        <v>344</v>
      </c>
    </row>
    <row r="1718" spans="1:14" hidden="1" x14ac:dyDescent="0.25">
      <c r="A1718" t="s">
        <v>1088</v>
      </c>
      <c r="B1718" t="s">
        <v>1089</v>
      </c>
      <c r="C1718">
        <v>0</v>
      </c>
      <c r="D1718">
        <v>0</v>
      </c>
      <c r="E1718" t="str">
        <f>_xlfn.CONCAT(Cours_statut[[#This Row],[Code MEQ]],"-",Cours_statut[[#This Row],[Code d''option]],"-0",Cours_statut[[#This Row],[Version du cours]])</f>
        <v>152-115-93-0-00</v>
      </c>
      <c r="F1718">
        <v>5</v>
      </c>
      <c r="G1718">
        <v>1</v>
      </c>
      <c r="H1718" s="2">
        <v>36178</v>
      </c>
      <c r="I1718" t="s">
        <v>960</v>
      </c>
      <c r="J1718">
        <v>3</v>
      </c>
      <c r="K1718" t="e">
        <f>VLOOKUP(Cours_statut[[#This Row],[CodeCours]],Tableau1[[Code de Cours Complet]:[Évaluations]],5,0)</f>
        <v>#N/A</v>
      </c>
      <c r="L1718" s="2">
        <v>37071</v>
      </c>
      <c r="M1718" t="s">
        <v>961</v>
      </c>
      <c r="N1718" t="s">
        <v>344</v>
      </c>
    </row>
    <row r="1719" spans="1:14" hidden="1" x14ac:dyDescent="0.25">
      <c r="A1719" t="s">
        <v>1092</v>
      </c>
      <c r="B1719" t="s">
        <v>1093</v>
      </c>
      <c r="C1719">
        <v>0</v>
      </c>
      <c r="D1719">
        <v>0</v>
      </c>
      <c r="E1719" t="str">
        <f>_xlfn.CONCAT(Cours_statut[[#This Row],[Code MEQ]],"-",Cours_statut[[#This Row],[Code d''option]],"-0",Cours_statut[[#This Row],[Version du cours]])</f>
        <v>152-125-93-0-00</v>
      </c>
      <c r="F1719">
        <v>5</v>
      </c>
      <c r="G1719">
        <v>1</v>
      </c>
      <c r="H1719" s="2">
        <v>35380</v>
      </c>
      <c r="I1719" t="s">
        <v>960</v>
      </c>
      <c r="J1719">
        <v>3</v>
      </c>
      <c r="K1719" t="e">
        <f>VLOOKUP(Cours_statut[[#This Row],[CodeCours]],Tableau1[[Code de Cours Complet]:[Évaluations]],5,0)</f>
        <v>#N/A</v>
      </c>
      <c r="L1719" s="2">
        <v>37071</v>
      </c>
      <c r="M1719" t="s">
        <v>961</v>
      </c>
      <c r="N1719" t="s">
        <v>344</v>
      </c>
    </row>
    <row r="1720" spans="1:14" hidden="1" x14ac:dyDescent="0.25">
      <c r="A1720" t="s">
        <v>1096</v>
      </c>
      <c r="B1720" t="s">
        <v>1097</v>
      </c>
      <c r="C1720">
        <v>0</v>
      </c>
      <c r="D1720">
        <v>0</v>
      </c>
      <c r="E1720" t="str">
        <f>_xlfn.CONCAT(Cours_statut[[#This Row],[Code MEQ]],"-",Cours_statut[[#This Row],[Code d''option]],"-0",Cours_statut[[#This Row],[Version du cours]])</f>
        <v>152-135-93-0-00</v>
      </c>
      <c r="F1720">
        <v>3</v>
      </c>
      <c r="G1720">
        <v>1</v>
      </c>
      <c r="H1720" s="2">
        <v>35362</v>
      </c>
      <c r="I1720" t="s">
        <v>960</v>
      </c>
      <c r="J1720">
        <v>3</v>
      </c>
      <c r="K1720" t="e">
        <f>VLOOKUP(Cours_statut[[#This Row],[CodeCours]],Tableau1[[Code de Cours Complet]:[Évaluations]],5,0)</f>
        <v>#N/A</v>
      </c>
      <c r="L1720" s="2">
        <v>37071</v>
      </c>
      <c r="M1720" t="s">
        <v>961</v>
      </c>
      <c r="N1720" t="s">
        <v>344</v>
      </c>
    </row>
    <row r="1721" spans="1:14" hidden="1" x14ac:dyDescent="0.25">
      <c r="A1721" t="s">
        <v>1100</v>
      </c>
      <c r="B1721" t="s">
        <v>1101</v>
      </c>
      <c r="C1721">
        <v>0</v>
      </c>
      <c r="D1721">
        <v>0</v>
      </c>
      <c r="E1721" t="str">
        <f>_xlfn.CONCAT(Cours_statut[[#This Row],[Code MEQ]],"-",Cours_statut[[#This Row],[Code d''option]],"-0",Cours_statut[[#This Row],[Version du cours]])</f>
        <v>152-155-93-0-00</v>
      </c>
      <c r="F1721">
        <v>5</v>
      </c>
      <c r="G1721">
        <v>1</v>
      </c>
      <c r="H1721" s="2">
        <v>35039</v>
      </c>
      <c r="I1721" t="s">
        <v>960</v>
      </c>
      <c r="J1721">
        <v>3</v>
      </c>
      <c r="K1721" t="e">
        <f>VLOOKUP(Cours_statut[[#This Row],[CodeCours]],Tableau1[[Code de Cours Complet]:[Évaluations]],5,0)</f>
        <v>#N/A</v>
      </c>
      <c r="L1721" s="2">
        <v>37071</v>
      </c>
      <c r="M1721" t="s">
        <v>961</v>
      </c>
      <c r="N1721" t="s">
        <v>344</v>
      </c>
    </row>
    <row r="1722" spans="1:14" hidden="1" x14ac:dyDescent="0.25">
      <c r="A1722" t="s">
        <v>1104</v>
      </c>
      <c r="B1722" t="s">
        <v>1105</v>
      </c>
      <c r="C1722">
        <v>0</v>
      </c>
      <c r="D1722">
        <v>0</v>
      </c>
      <c r="E1722" t="str">
        <f>_xlfn.CONCAT(Cours_statut[[#This Row],[Code MEQ]],"-",Cours_statut[[#This Row],[Code d''option]],"-0",Cours_statut[[#This Row],[Version du cours]])</f>
        <v>152-165-93-0-00</v>
      </c>
      <c r="F1722">
        <v>4</v>
      </c>
      <c r="G1722">
        <v>1</v>
      </c>
      <c r="H1722" s="2">
        <v>35669</v>
      </c>
      <c r="I1722" t="s">
        <v>960</v>
      </c>
      <c r="J1722">
        <v>3</v>
      </c>
      <c r="K1722" t="e">
        <f>VLOOKUP(Cours_statut[[#This Row],[CodeCours]],Tableau1[[Code de Cours Complet]:[Évaluations]],5,0)</f>
        <v>#N/A</v>
      </c>
      <c r="L1722" s="2">
        <v>37071</v>
      </c>
      <c r="M1722" t="s">
        <v>961</v>
      </c>
      <c r="N1722" t="s">
        <v>344</v>
      </c>
    </row>
    <row r="1723" spans="1:14" hidden="1" x14ac:dyDescent="0.25">
      <c r="A1723" t="s">
        <v>1107</v>
      </c>
      <c r="B1723" t="s">
        <v>1108</v>
      </c>
      <c r="C1723">
        <v>0</v>
      </c>
      <c r="D1723">
        <v>0</v>
      </c>
      <c r="E1723" t="str">
        <f>_xlfn.CONCAT(Cours_statut[[#This Row],[Code MEQ]],"-",Cours_statut[[#This Row],[Code d''option]],"-0",Cours_statut[[#This Row],[Version du cours]])</f>
        <v>152-205-93-0-00</v>
      </c>
      <c r="F1723">
        <v>5</v>
      </c>
      <c r="G1723">
        <v>1</v>
      </c>
      <c r="H1723" s="2">
        <v>34804</v>
      </c>
      <c r="I1723" t="s">
        <v>960</v>
      </c>
      <c r="J1723">
        <v>3</v>
      </c>
      <c r="K1723" t="e">
        <f>VLOOKUP(Cours_statut[[#This Row],[CodeCours]],Tableau1[[Code de Cours Complet]:[Évaluations]],5,0)</f>
        <v>#N/A</v>
      </c>
      <c r="L1723" s="2">
        <v>37071</v>
      </c>
      <c r="M1723" t="s">
        <v>961</v>
      </c>
      <c r="N1723" t="s">
        <v>344</v>
      </c>
    </row>
    <row r="1724" spans="1:14" hidden="1" x14ac:dyDescent="0.25">
      <c r="A1724" t="s">
        <v>1116</v>
      </c>
      <c r="B1724" t="s">
        <v>1117</v>
      </c>
      <c r="C1724">
        <v>0</v>
      </c>
      <c r="D1724">
        <v>0</v>
      </c>
      <c r="E1724" t="str">
        <f>_xlfn.CONCAT(Cours_statut[[#This Row],[Code MEQ]],"-",Cours_statut[[#This Row],[Code d''option]],"-0",Cours_statut[[#This Row],[Version du cours]])</f>
        <v>152-315-93-0-00</v>
      </c>
      <c r="F1724">
        <v>4</v>
      </c>
      <c r="G1724">
        <v>1</v>
      </c>
      <c r="H1724" s="2">
        <v>35703</v>
      </c>
      <c r="I1724" t="s">
        <v>960</v>
      </c>
      <c r="J1724">
        <v>3</v>
      </c>
      <c r="K1724" t="e">
        <f>VLOOKUP(Cours_statut[[#This Row],[CodeCours]],Tableau1[[Code de Cours Complet]:[Évaluations]],5,0)</f>
        <v>#N/A</v>
      </c>
      <c r="L1724" s="2">
        <v>37071</v>
      </c>
      <c r="M1724" t="s">
        <v>961</v>
      </c>
      <c r="N1724" t="s">
        <v>344</v>
      </c>
    </row>
    <row r="1725" spans="1:14" hidden="1" x14ac:dyDescent="0.25">
      <c r="A1725" t="s">
        <v>1119</v>
      </c>
      <c r="B1725" t="s">
        <v>1120</v>
      </c>
      <c r="C1725">
        <v>0</v>
      </c>
      <c r="D1725">
        <v>0</v>
      </c>
      <c r="E1725" t="str">
        <f>_xlfn.CONCAT(Cours_statut[[#This Row],[Code MEQ]],"-",Cours_statut[[#This Row],[Code d''option]],"-0",Cours_statut[[#This Row],[Version du cours]])</f>
        <v>152-365-93-0-00</v>
      </c>
      <c r="F1725">
        <v>4</v>
      </c>
      <c r="G1725">
        <v>1</v>
      </c>
      <c r="H1725" s="2">
        <v>35194</v>
      </c>
      <c r="I1725" t="s">
        <v>960</v>
      </c>
      <c r="J1725">
        <v>3</v>
      </c>
      <c r="K1725" t="e">
        <f>VLOOKUP(Cours_statut[[#This Row],[CodeCours]],Tableau1[[Code de Cours Complet]:[Évaluations]],5,0)</f>
        <v>#N/A</v>
      </c>
      <c r="L1725" s="2">
        <v>37071</v>
      </c>
      <c r="M1725" t="s">
        <v>961</v>
      </c>
      <c r="N1725" t="s">
        <v>344</v>
      </c>
    </row>
    <row r="1726" spans="1:14" hidden="1" x14ac:dyDescent="0.25">
      <c r="A1726" t="s">
        <v>1122</v>
      </c>
      <c r="B1726" t="s">
        <v>1123</v>
      </c>
      <c r="C1726">
        <v>0</v>
      </c>
      <c r="D1726">
        <v>0</v>
      </c>
      <c r="E1726" t="str">
        <f>_xlfn.CONCAT(Cours_statut[[#This Row],[Code MEQ]],"-",Cours_statut[[#This Row],[Code d''option]],"-0",Cours_statut[[#This Row],[Version du cours]])</f>
        <v>152-385-93-0-00</v>
      </c>
      <c r="F1726">
        <v>5</v>
      </c>
      <c r="G1726">
        <v>1</v>
      </c>
      <c r="H1726" s="2">
        <v>34943</v>
      </c>
      <c r="I1726" t="s">
        <v>960</v>
      </c>
      <c r="J1726">
        <v>3</v>
      </c>
      <c r="K1726" t="e">
        <f>VLOOKUP(Cours_statut[[#This Row],[CodeCours]],Tableau1[[Code de Cours Complet]:[Évaluations]],5,0)</f>
        <v>#N/A</v>
      </c>
      <c r="L1726" s="2">
        <v>37071</v>
      </c>
      <c r="M1726" t="s">
        <v>961</v>
      </c>
      <c r="N1726" t="s">
        <v>344</v>
      </c>
    </row>
    <row r="1727" spans="1:14" hidden="1" x14ac:dyDescent="0.25">
      <c r="A1727" t="s">
        <v>1131</v>
      </c>
      <c r="B1727" t="s">
        <v>1132</v>
      </c>
      <c r="C1727">
        <v>0</v>
      </c>
      <c r="D1727">
        <v>0</v>
      </c>
      <c r="E1727" t="str">
        <f>_xlfn.CONCAT(Cours_statut[[#This Row],[Code MEQ]],"-",Cours_statut[[#This Row],[Code d''option]],"-0",Cours_statut[[#This Row],[Version du cours]])</f>
        <v>152-465-93-0-00</v>
      </c>
      <c r="F1727">
        <v>3</v>
      </c>
      <c r="G1727">
        <v>1</v>
      </c>
      <c r="H1727" s="2">
        <v>36840</v>
      </c>
      <c r="I1727" t="s">
        <v>960</v>
      </c>
      <c r="J1727">
        <v>3</v>
      </c>
      <c r="K1727" t="e">
        <f>VLOOKUP(Cours_statut[[#This Row],[CodeCours]],Tableau1[[Code de Cours Complet]:[Évaluations]],5,0)</f>
        <v>#N/A</v>
      </c>
      <c r="L1727" s="2">
        <v>37071</v>
      </c>
      <c r="M1727" t="s">
        <v>961</v>
      </c>
      <c r="N1727" t="s">
        <v>344</v>
      </c>
    </row>
    <row r="1728" spans="1:14" hidden="1" x14ac:dyDescent="0.25">
      <c r="A1728" t="s">
        <v>1134</v>
      </c>
      <c r="B1728" t="s">
        <v>1135</v>
      </c>
      <c r="C1728">
        <v>0</v>
      </c>
      <c r="D1728">
        <v>0</v>
      </c>
      <c r="E1728" t="str">
        <f>_xlfn.CONCAT(Cours_statut[[#This Row],[Code MEQ]],"-",Cours_statut[[#This Row],[Code d''option]],"-0",Cours_statut[[#This Row],[Version du cours]])</f>
        <v>152-470-84-0-00</v>
      </c>
      <c r="F1728">
        <v>4</v>
      </c>
      <c r="G1728">
        <v>1</v>
      </c>
      <c r="H1728" s="2">
        <v>34029</v>
      </c>
      <c r="I1728" t="s">
        <v>960</v>
      </c>
      <c r="J1728">
        <v>3</v>
      </c>
      <c r="K1728" t="e">
        <f>VLOOKUP(Cours_statut[[#This Row],[CodeCours]],Tableau1[[Code de Cours Complet]:[Évaluations]],5,0)</f>
        <v>#N/A</v>
      </c>
      <c r="L1728" s="2">
        <v>37071</v>
      </c>
      <c r="M1728" t="s">
        <v>961</v>
      </c>
      <c r="N1728" t="s">
        <v>344</v>
      </c>
    </row>
    <row r="1729" spans="1:14" hidden="1" x14ac:dyDescent="0.25">
      <c r="A1729" t="s">
        <v>1136</v>
      </c>
      <c r="B1729" t="s">
        <v>1137</v>
      </c>
      <c r="C1729">
        <v>0</v>
      </c>
      <c r="D1729">
        <v>0</v>
      </c>
      <c r="E1729" t="str">
        <f>_xlfn.CONCAT(Cours_statut[[#This Row],[Code MEQ]],"-",Cours_statut[[#This Row],[Code d''option]],"-0",Cours_statut[[#This Row],[Version du cours]])</f>
        <v>152-485-93-0-00</v>
      </c>
      <c r="F1729">
        <v>5</v>
      </c>
      <c r="G1729">
        <v>1</v>
      </c>
      <c r="H1729" s="2">
        <v>35122</v>
      </c>
      <c r="I1729" t="s">
        <v>960</v>
      </c>
      <c r="J1729">
        <v>3</v>
      </c>
      <c r="K1729" t="e">
        <f>VLOOKUP(Cours_statut[[#This Row],[CodeCours]],Tableau1[[Code de Cours Complet]:[Évaluations]],5,0)</f>
        <v>#N/A</v>
      </c>
      <c r="L1729" s="2">
        <v>37071</v>
      </c>
      <c r="M1729" t="s">
        <v>961</v>
      </c>
      <c r="N1729" t="s">
        <v>344</v>
      </c>
    </row>
    <row r="1730" spans="1:14" hidden="1" x14ac:dyDescent="0.25">
      <c r="A1730" t="s">
        <v>1143</v>
      </c>
      <c r="B1730" t="s">
        <v>1144</v>
      </c>
      <c r="C1730">
        <v>0</v>
      </c>
      <c r="D1730">
        <v>0</v>
      </c>
      <c r="E1730" t="str">
        <f>_xlfn.CONCAT(Cours_statut[[#This Row],[Code MEQ]],"-",Cours_statut[[#This Row],[Code d''option]],"-0",Cours_statut[[#This Row],[Version du cours]])</f>
        <v>152-508-84-0-00</v>
      </c>
      <c r="F1730">
        <v>5</v>
      </c>
      <c r="G1730">
        <v>1</v>
      </c>
      <c r="H1730" s="2">
        <v>34015</v>
      </c>
      <c r="I1730" t="s">
        <v>960</v>
      </c>
      <c r="J1730">
        <v>3</v>
      </c>
      <c r="K1730" t="e">
        <f>VLOOKUP(Cours_statut[[#This Row],[CodeCours]],Tableau1[[Code de Cours Complet]:[Évaluations]],5,0)</f>
        <v>#N/A</v>
      </c>
      <c r="L1730" s="2">
        <v>37071</v>
      </c>
      <c r="M1730" t="s">
        <v>961</v>
      </c>
      <c r="N1730" t="s">
        <v>344</v>
      </c>
    </row>
    <row r="1731" spans="1:14" hidden="1" x14ac:dyDescent="0.25">
      <c r="A1731" t="s">
        <v>1148</v>
      </c>
      <c r="B1731" t="s">
        <v>1149</v>
      </c>
      <c r="C1731">
        <v>0</v>
      </c>
      <c r="D1731">
        <v>0</v>
      </c>
      <c r="E1731" t="str">
        <f>_xlfn.CONCAT(Cours_statut[[#This Row],[Code MEQ]],"-",Cours_statut[[#This Row],[Code d''option]],"-0",Cours_statut[[#This Row],[Version du cours]])</f>
        <v>152-595-93-0-00</v>
      </c>
      <c r="F1731">
        <v>3</v>
      </c>
      <c r="G1731">
        <v>1</v>
      </c>
      <c r="H1731" s="2">
        <v>36524</v>
      </c>
      <c r="I1731" t="s">
        <v>960</v>
      </c>
      <c r="J1731">
        <v>3</v>
      </c>
      <c r="K1731" t="e">
        <f>VLOOKUP(Cours_statut[[#This Row],[CodeCours]],Tableau1[[Code de Cours Complet]:[Évaluations]],5,0)</f>
        <v>#N/A</v>
      </c>
      <c r="L1731" s="2">
        <v>37071</v>
      </c>
      <c r="M1731" t="s">
        <v>961</v>
      </c>
      <c r="N1731" t="s">
        <v>344</v>
      </c>
    </row>
    <row r="1732" spans="1:14" hidden="1" x14ac:dyDescent="0.25">
      <c r="A1732" t="s">
        <v>1151</v>
      </c>
      <c r="B1732" t="s">
        <v>1152</v>
      </c>
      <c r="C1732">
        <v>0</v>
      </c>
      <c r="D1732">
        <v>0</v>
      </c>
      <c r="E1732" t="str">
        <f>_xlfn.CONCAT(Cours_statut[[#This Row],[Code MEQ]],"-",Cours_statut[[#This Row],[Code d''option]],"-0",Cours_statut[[#This Row],[Version du cours]])</f>
        <v>152-605-93-0-00</v>
      </c>
      <c r="F1732">
        <v>4</v>
      </c>
      <c r="G1732">
        <v>1</v>
      </c>
      <c r="H1732" s="2">
        <v>35653</v>
      </c>
      <c r="I1732" t="s">
        <v>960</v>
      </c>
      <c r="J1732">
        <v>3</v>
      </c>
      <c r="K1732" t="e">
        <f>VLOOKUP(Cours_statut[[#This Row],[CodeCours]],Tableau1[[Code de Cours Complet]:[Évaluations]],5,0)</f>
        <v>#N/A</v>
      </c>
      <c r="L1732" s="2">
        <v>37071</v>
      </c>
      <c r="M1732" t="s">
        <v>961</v>
      </c>
      <c r="N1732" t="s">
        <v>344</v>
      </c>
    </row>
    <row r="1733" spans="1:14" hidden="1" x14ac:dyDescent="0.25">
      <c r="A1733" t="s">
        <v>1154</v>
      </c>
      <c r="B1733" t="s">
        <v>1155</v>
      </c>
      <c r="C1733">
        <v>0</v>
      </c>
      <c r="D1733">
        <v>0</v>
      </c>
      <c r="E1733" t="str">
        <f>_xlfn.CONCAT(Cours_statut[[#This Row],[Code MEQ]],"-",Cours_statut[[#This Row],[Code d''option]],"-0",Cours_statut[[#This Row],[Version du cours]])</f>
        <v>152-655-93-0-00</v>
      </c>
      <c r="F1733">
        <v>4</v>
      </c>
      <c r="G1733">
        <v>1</v>
      </c>
      <c r="H1733" s="2">
        <v>36656</v>
      </c>
      <c r="I1733" t="s">
        <v>960</v>
      </c>
      <c r="J1733">
        <v>3</v>
      </c>
      <c r="K1733" t="e">
        <f>VLOOKUP(Cours_statut[[#This Row],[CodeCours]],Tableau1[[Code de Cours Complet]:[Évaluations]],5,0)</f>
        <v>#N/A</v>
      </c>
      <c r="L1733" s="2">
        <v>37071</v>
      </c>
      <c r="M1733" t="s">
        <v>961</v>
      </c>
      <c r="N1733" t="s">
        <v>344</v>
      </c>
    </row>
    <row r="1734" spans="1:14" hidden="1" x14ac:dyDescent="0.25">
      <c r="A1734" t="s">
        <v>1162</v>
      </c>
      <c r="B1734" t="s">
        <v>1163</v>
      </c>
      <c r="C1734">
        <v>0</v>
      </c>
      <c r="D1734">
        <v>0</v>
      </c>
      <c r="E1734" t="str">
        <f>_xlfn.CONCAT(Cours_statut[[#This Row],[Code MEQ]],"-",Cours_statut[[#This Row],[Code d''option]],"-0",Cours_statut[[#This Row],[Version du cours]])</f>
        <v>152-990-84-0-00</v>
      </c>
      <c r="F1734">
        <v>4</v>
      </c>
      <c r="G1734">
        <v>1</v>
      </c>
      <c r="H1734" s="2">
        <v>33914</v>
      </c>
      <c r="I1734" t="s">
        <v>960</v>
      </c>
      <c r="J1734">
        <v>3</v>
      </c>
      <c r="K1734" t="e">
        <f>VLOOKUP(Cours_statut[[#This Row],[CodeCours]],Tableau1[[Code de Cours Complet]:[Évaluations]],5,0)</f>
        <v>#N/A</v>
      </c>
      <c r="L1734" s="2">
        <v>37071</v>
      </c>
      <c r="M1734" t="s">
        <v>961</v>
      </c>
      <c r="N1734" t="s">
        <v>344</v>
      </c>
    </row>
    <row r="1735" spans="1:14" hidden="1" x14ac:dyDescent="0.25">
      <c r="A1735" t="s">
        <v>1164</v>
      </c>
      <c r="B1735" t="s">
        <v>1165</v>
      </c>
      <c r="C1735">
        <v>0</v>
      </c>
      <c r="D1735">
        <v>0</v>
      </c>
      <c r="E1735" t="str">
        <f>_xlfn.CONCAT(Cours_statut[[#This Row],[Code MEQ]],"-",Cours_statut[[#This Row],[Code d''option]],"-0",Cours_statut[[#This Row],[Version du cours]])</f>
        <v>152-VED-04-0-00</v>
      </c>
      <c r="F1735">
        <v>5</v>
      </c>
      <c r="G1735">
        <v>1</v>
      </c>
      <c r="H1735" s="2">
        <v>36008</v>
      </c>
      <c r="I1735" t="s">
        <v>960</v>
      </c>
      <c r="J1735">
        <v>3</v>
      </c>
      <c r="K1735" t="e">
        <f>VLOOKUP(Cours_statut[[#This Row],[CodeCours]],Tableau1[[Code de Cours Complet]:[Évaluations]],5,0)</f>
        <v>#N/A</v>
      </c>
      <c r="L1735" s="2">
        <v>37071</v>
      </c>
      <c r="M1735" t="s">
        <v>961</v>
      </c>
      <c r="N1735" t="s">
        <v>344</v>
      </c>
    </row>
    <row r="1736" spans="1:14" hidden="1" x14ac:dyDescent="0.25">
      <c r="A1736" t="s">
        <v>1167</v>
      </c>
      <c r="B1736" t="s">
        <v>1168</v>
      </c>
      <c r="C1736">
        <v>0</v>
      </c>
      <c r="D1736">
        <v>0</v>
      </c>
      <c r="E1736" t="str">
        <f>_xlfn.CONCAT(Cours_statut[[#This Row],[Code MEQ]],"-",Cours_statut[[#This Row],[Code d''option]],"-0",Cours_statut[[#This Row],[Version du cours]])</f>
        <v>153-105-87-0-00</v>
      </c>
      <c r="F1736">
        <v>3</v>
      </c>
      <c r="G1736">
        <v>1</v>
      </c>
      <c r="H1736" s="2">
        <v>33914</v>
      </c>
      <c r="I1736" t="s">
        <v>960</v>
      </c>
      <c r="J1736">
        <v>3</v>
      </c>
      <c r="K1736" t="e">
        <f>VLOOKUP(Cours_statut[[#This Row],[CodeCours]],Tableau1[[Code de Cours Complet]:[Évaluations]],5,0)</f>
        <v>#N/A</v>
      </c>
      <c r="L1736" s="2">
        <v>37071</v>
      </c>
      <c r="M1736" t="s">
        <v>961</v>
      </c>
      <c r="N1736" t="s">
        <v>344</v>
      </c>
    </row>
    <row r="1737" spans="1:14" hidden="1" x14ac:dyDescent="0.25">
      <c r="A1737" t="s">
        <v>1172</v>
      </c>
      <c r="B1737" t="s">
        <v>1173</v>
      </c>
      <c r="C1737">
        <v>0</v>
      </c>
      <c r="D1737">
        <v>0</v>
      </c>
      <c r="E1737" t="str">
        <f>_xlfn.CONCAT(Cours_statut[[#This Row],[Code MEQ]],"-",Cours_statut[[#This Row],[Code d''option]],"-0",Cours_statut[[#This Row],[Version du cours]])</f>
        <v>153-112-91-0-00</v>
      </c>
      <c r="F1737">
        <v>4</v>
      </c>
      <c r="G1737">
        <v>1</v>
      </c>
      <c r="H1737" s="2">
        <v>33914</v>
      </c>
      <c r="I1737" t="s">
        <v>960</v>
      </c>
      <c r="J1737">
        <v>3</v>
      </c>
      <c r="K1737" t="e">
        <f>VLOOKUP(Cours_statut[[#This Row],[CodeCours]],Tableau1[[Code de Cours Complet]:[Évaluations]],5,0)</f>
        <v>#N/A</v>
      </c>
      <c r="L1737" s="2">
        <v>37071</v>
      </c>
      <c r="M1737" t="s">
        <v>961</v>
      </c>
      <c r="N1737" t="s">
        <v>344</v>
      </c>
    </row>
    <row r="1738" spans="1:14" hidden="1" x14ac:dyDescent="0.25">
      <c r="A1738" t="s">
        <v>1188</v>
      </c>
      <c r="B1738" t="s">
        <v>1189</v>
      </c>
      <c r="C1738">
        <v>0</v>
      </c>
      <c r="D1738">
        <v>1</v>
      </c>
      <c r="E1738" t="str">
        <f>_xlfn.CONCAT(Cours_statut[[#This Row],[Code MEQ]],"-",Cours_statut[[#This Row],[Code d''option]],"-0",Cours_statut[[#This Row],[Version du cours]])</f>
        <v>201-009-50-0-01</v>
      </c>
      <c r="F1738">
        <v>4</v>
      </c>
      <c r="G1738">
        <v>1</v>
      </c>
      <c r="H1738" s="2">
        <v>36990</v>
      </c>
      <c r="I1738" t="s">
        <v>960</v>
      </c>
      <c r="J1738">
        <v>3</v>
      </c>
      <c r="K1738" t="e">
        <f>VLOOKUP(Cours_statut[[#This Row],[CodeCours]],Tableau1[[Code de Cours Complet]:[Évaluations]],5,0)</f>
        <v>#N/A</v>
      </c>
      <c r="L1738" s="2">
        <v>37071</v>
      </c>
      <c r="M1738" t="s">
        <v>961</v>
      </c>
      <c r="N1738" t="s">
        <v>344</v>
      </c>
    </row>
    <row r="1739" spans="1:14" hidden="1" x14ac:dyDescent="0.25">
      <c r="A1739" t="s">
        <v>1206</v>
      </c>
      <c r="B1739" t="s">
        <v>1208</v>
      </c>
      <c r="C1739">
        <v>0</v>
      </c>
      <c r="D1739">
        <v>2</v>
      </c>
      <c r="E1739" t="str">
        <f>_xlfn.CONCAT(Cours_statut[[#This Row],[Code MEQ]],"-",Cours_statut[[#This Row],[Code d''option]],"-0",Cours_statut[[#This Row],[Version du cours]])</f>
        <v>201-103-77-0-02</v>
      </c>
      <c r="F1739">
        <v>4</v>
      </c>
      <c r="G1739">
        <v>1</v>
      </c>
      <c r="H1739" s="2">
        <v>36487</v>
      </c>
      <c r="I1739" t="s">
        <v>960</v>
      </c>
      <c r="J1739">
        <v>3</v>
      </c>
      <c r="K1739" t="e">
        <f>VLOOKUP(Cours_statut[[#This Row],[CodeCours]],Tableau1[[Code de Cours Complet]:[Évaluations]],5,0)</f>
        <v>#N/A</v>
      </c>
      <c r="L1739" s="2">
        <v>37071</v>
      </c>
      <c r="M1739" t="s">
        <v>961</v>
      </c>
      <c r="N1739" t="s">
        <v>344</v>
      </c>
    </row>
    <row r="1740" spans="1:14" hidden="1" x14ac:dyDescent="0.25">
      <c r="A1740" t="s">
        <v>1206</v>
      </c>
      <c r="B1740" t="s">
        <v>1210</v>
      </c>
      <c r="C1740">
        <v>1</v>
      </c>
      <c r="D1740">
        <v>2</v>
      </c>
      <c r="E1740" t="str">
        <f>_xlfn.CONCAT(Cours_statut[[#This Row],[Code MEQ]],"-",Cours_statut[[#This Row],[Code d''option]],"-0",Cours_statut[[#This Row],[Version du cours]])</f>
        <v>201-103-77-1-02</v>
      </c>
      <c r="F1740">
        <v>4</v>
      </c>
      <c r="G1740">
        <v>1</v>
      </c>
      <c r="H1740" s="2">
        <v>36487</v>
      </c>
      <c r="I1740" t="s">
        <v>960</v>
      </c>
      <c r="J1740">
        <v>3</v>
      </c>
      <c r="K1740" t="e">
        <f>VLOOKUP(Cours_statut[[#This Row],[CodeCours]],Tableau1[[Code de Cours Complet]:[Évaluations]],5,0)</f>
        <v>#N/A</v>
      </c>
      <c r="L1740" s="2">
        <v>37071</v>
      </c>
      <c r="M1740" t="s">
        <v>961</v>
      </c>
      <c r="N1740" t="s">
        <v>344</v>
      </c>
    </row>
    <row r="1741" spans="1:14" hidden="1" x14ac:dyDescent="0.25">
      <c r="A1741" t="s">
        <v>1237</v>
      </c>
      <c r="B1741" t="s">
        <v>1239</v>
      </c>
      <c r="C1741">
        <v>0</v>
      </c>
      <c r="D1741">
        <v>2</v>
      </c>
      <c r="E1741" t="str">
        <f>_xlfn.CONCAT(Cours_statut[[#This Row],[Code MEQ]],"-",Cours_statut[[#This Row],[Code d''option]],"-0",Cours_statut[[#This Row],[Version du cours]])</f>
        <v>201-105-77-0-02</v>
      </c>
      <c r="F1741">
        <v>4</v>
      </c>
      <c r="G1741">
        <v>1</v>
      </c>
      <c r="H1741" s="2">
        <v>36831</v>
      </c>
      <c r="I1741" t="s">
        <v>960</v>
      </c>
      <c r="J1741">
        <v>3</v>
      </c>
      <c r="K1741" t="e">
        <f>VLOOKUP(Cours_statut[[#This Row],[CodeCours]],Tableau1[[Code de Cours Complet]:[Évaluations]],5,0)</f>
        <v>#N/A</v>
      </c>
      <c r="L1741" s="2">
        <v>37071</v>
      </c>
      <c r="M1741" t="s">
        <v>961</v>
      </c>
      <c r="N1741" t="s">
        <v>344</v>
      </c>
    </row>
    <row r="1742" spans="1:14" hidden="1" x14ac:dyDescent="0.25">
      <c r="A1742" t="s">
        <v>1237</v>
      </c>
      <c r="B1742" t="s">
        <v>1243</v>
      </c>
      <c r="C1742">
        <v>8</v>
      </c>
      <c r="D1742">
        <v>2</v>
      </c>
      <c r="E1742" t="str">
        <f>_xlfn.CONCAT(Cours_statut[[#This Row],[Code MEQ]],"-",Cours_statut[[#This Row],[Code d''option]],"-0",Cours_statut[[#This Row],[Version du cours]])</f>
        <v>201-105-77-8-02</v>
      </c>
      <c r="F1742">
        <v>4</v>
      </c>
      <c r="G1742">
        <v>1</v>
      </c>
      <c r="H1742" s="2">
        <v>36901</v>
      </c>
      <c r="I1742" t="s">
        <v>960</v>
      </c>
      <c r="J1742">
        <v>3</v>
      </c>
      <c r="K1742" t="e">
        <f>VLOOKUP(Cours_statut[[#This Row],[CodeCours]],Tableau1[[Code de Cours Complet]:[Évaluations]],5,0)</f>
        <v>#N/A</v>
      </c>
      <c r="L1742" s="2">
        <v>37071</v>
      </c>
      <c r="M1742" t="s">
        <v>961</v>
      </c>
      <c r="N1742" t="s">
        <v>344</v>
      </c>
    </row>
    <row r="1743" spans="1:14" hidden="1" x14ac:dyDescent="0.25">
      <c r="A1743" t="s">
        <v>1258</v>
      </c>
      <c r="B1743" t="s">
        <v>1259</v>
      </c>
      <c r="C1743">
        <v>0</v>
      </c>
      <c r="D1743">
        <v>0</v>
      </c>
      <c r="E1743" t="str">
        <f>_xlfn.CONCAT(Cours_statut[[#This Row],[Code MEQ]],"-",Cours_statut[[#This Row],[Code d''option]],"-0",Cours_statut[[#This Row],[Version du cours]])</f>
        <v>201-203-77-0-00</v>
      </c>
      <c r="F1743">
        <v>5</v>
      </c>
      <c r="G1743">
        <v>1</v>
      </c>
      <c r="H1743" s="2">
        <v>35181</v>
      </c>
      <c r="I1743" t="s">
        <v>960</v>
      </c>
      <c r="J1743">
        <v>3</v>
      </c>
      <c r="K1743" t="e">
        <f>VLOOKUP(Cours_statut[[#This Row],[CodeCours]],Tableau1[[Code de Cours Complet]:[Évaluations]],5,0)</f>
        <v>#N/A</v>
      </c>
      <c r="L1743" s="2">
        <v>37071</v>
      </c>
      <c r="M1743" t="s">
        <v>961</v>
      </c>
      <c r="N1743" t="s">
        <v>344</v>
      </c>
    </row>
    <row r="1744" spans="1:14" hidden="1" x14ac:dyDescent="0.25">
      <c r="A1744" t="s">
        <v>1272</v>
      </c>
      <c r="B1744" t="s">
        <v>1273</v>
      </c>
      <c r="C1744">
        <v>0</v>
      </c>
      <c r="D1744">
        <v>0</v>
      </c>
      <c r="E1744" t="str">
        <f>_xlfn.CONCAT(Cours_statut[[#This Row],[Code MEQ]],"-",Cours_statut[[#This Row],[Code d''option]],"-0",Cours_statut[[#This Row],[Version du cours]])</f>
        <v>201-300-94-0-00</v>
      </c>
      <c r="F1744">
        <v>5</v>
      </c>
      <c r="G1744">
        <v>1</v>
      </c>
      <c r="H1744" s="2">
        <v>34947</v>
      </c>
      <c r="I1744" t="s">
        <v>960</v>
      </c>
      <c r="J1744">
        <v>3</v>
      </c>
      <c r="K1744" t="e">
        <f>VLOOKUP(Cours_statut[[#This Row],[CodeCours]],Tableau1[[Code de Cours Complet]:[Évaluations]],5,0)</f>
        <v>#N/A</v>
      </c>
      <c r="L1744" s="2">
        <v>37071</v>
      </c>
      <c r="M1744" t="s">
        <v>961</v>
      </c>
      <c r="N1744" t="s">
        <v>344</v>
      </c>
    </row>
    <row r="1745" spans="1:14" hidden="1" x14ac:dyDescent="0.25">
      <c r="A1745" t="s">
        <v>1284</v>
      </c>
      <c r="B1745" t="s">
        <v>1287</v>
      </c>
      <c r="C1745">
        <v>0</v>
      </c>
      <c r="D1745">
        <v>3</v>
      </c>
      <c r="E1745" t="str">
        <f>_xlfn.CONCAT(Cours_statut[[#This Row],[Code MEQ]],"-",Cours_statut[[#This Row],[Code d''option]],"-0",Cours_statut[[#This Row],[Version du cours]])</f>
        <v>201-302-85-0-03</v>
      </c>
      <c r="F1745">
        <v>4</v>
      </c>
      <c r="G1745">
        <v>1</v>
      </c>
      <c r="H1745" s="2">
        <v>36601</v>
      </c>
      <c r="I1745" t="s">
        <v>960</v>
      </c>
      <c r="J1745">
        <v>3</v>
      </c>
      <c r="K1745" t="e">
        <f>VLOOKUP(Cours_statut[[#This Row],[CodeCours]],Tableau1[[Code de Cours Complet]:[Évaluations]],5,0)</f>
        <v>#N/A</v>
      </c>
      <c r="L1745" s="2">
        <v>37071</v>
      </c>
      <c r="M1745" t="s">
        <v>961</v>
      </c>
      <c r="N1745" t="s">
        <v>344</v>
      </c>
    </row>
    <row r="1746" spans="1:14" hidden="1" x14ac:dyDescent="0.25">
      <c r="A1746" t="s">
        <v>1284</v>
      </c>
      <c r="B1746" t="s">
        <v>1288</v>
      </c>
      <c r="C1746">
        <v>10</v>
      </c>
      <c r="D1746">
        <v>1</v>
      </c>
      <c r="E1746" t="str">
        <f>_xlfn.CONCAT(Cours_statut[[#This Row],[Code MEQ]],"-",Cours_statut[[#This Row],[Code d''option]],"-0",Cours_statut[[#This Row],[Version du cours]])</f>
        <v>201-302-85-10-01</v>
      </c>
      <c r="F1746">
        <v>0</v>
      </c>
      <c r="G1746">
        <v>1</v>
      </c>
      <c r="H1746" s="2">
        <v>37071</v>
      </c>
      <c r="I1746" t="s">
        <v>960</v>
      </c>
      <c r="J1746">
        <v>3</v>
      </c>
      <c r="K1746" t="e">
        <f>VLOOKUP(Cours_statut[[#This Row],[CodeCours]],Tableau1[[Code de Cours Complet]:[Évaluations]],5,0)</f>
        <v>#N/A</v>
      </c>
      <c r="L1746" s="2">
        <v>37071</v>
      </c>
      <c r="M1746" t="s">
        <v>961</v>
      </c>
      <c r="N1746" t="s">
        <v>344</v>
      </c>
    </row>
    <row r="1747" spans="1:14" hidden="1" x14ac:dyDescent="0.25">
      <c r="A1747" t="s">
        <v>1284</v>
      </c>
      <c r="B1747" t="s">
        <v>1289</v>
      </c>
      <c r="C1747">
        <v>10</v>
      </c>
      <c r="D1747">
        <v>2</v>
      </c>
      <c r="E1747" t="str">
        <f>_xlfn.CONCAT(Cours_statut[[#This Row],[Code MEQ]],"-",Cours_statut[[#This Row],[Code d''option]],"-0",Cours_statut[[#This Row],[Version du cours]])</f>
        <v>201-302-85-10-02</v>
      </c>
      <c r="F1747">
        <v>0</v>
      </c>
      <c r="G1747">
        <v>1</v>
      </c>
      <c r="H1747" s="2">
        <v>37071</v>
      </c>
      <c r="I1747" t="s">
        <v>960</v>
      </c>
      <c r="J1747">
        <v>3</v>
      </c>
      <c r="K1747" t="e">
        <f>VLOOKUP(Cours_statut[[#This Row],[CodeCours]],Tableau1[[Code de Cours Complet]:[Évaluations]],5,0)</f>
        <v>#N/A</v>
      </c>
      <c r="L1747" s="2">
        <v>37071</v>
      </c>
      <c r="M1747" t="s">
        <v>961</v>
      </c>
      <c r="N1747" t="s">
        <v>344</v>
      </c>
    </row>
    <row r="1748" spans="1:14" hidden="1" x14ac:dyDescent="0.25">
      <c r="A1748" t="s">
        <v>1293</v>
      </c>
      <c r="B1748" t="s">
        <v>1297</v>
      </c>
      <c r="C1748">
        <v>0</v>
      </c>
      <c r="D1748">
        <v>4</v>
      </c>
      <c r="E1748" t="str">
        <f>_xlfn.CONCAT(Cours_statut[[#This Row],[Code MEQ]],"-",Cours_statut[[#This Row],[Code d''option]],"-0",Cours_statut[[#This Row],[Version du cours]])</f>
        <v>201-337-77-0-04</v>
      </c>
      <c r="F1748">
        <v>4</v>
      </c>
      <c r="G1748">
        <v>1</v>
      </c>
      <c r="H1748" s="2">
        <v>36567</v>
      </c>
      <c r="I1748" t="s">
        <v>960</v>
      </c>
      <c r="J1748">
        <v>3</v>
      </c>
      <c r="K1748" t="e">
        <f>VLOOKUP(Cours_statut[[#This Row],[CodeCours]],Tableau1[[Code de Cours Complet]:[Évaluations]],5,0)</f>
        <v>#N/A</v>
      </c>
      <c r="L1748" s="2">
        <v>37071</v>
      </c>
      <c r="M1748" t="s">
        <v>961</v>
      </c>
      <c r="N1748" t="s">
        <v>344</v>
      </c>
    </row>
    <row r="1749" spans="1:14" hidden="1" x14ac:dyDescent="0.25">
      <c r="A1749" t="s">
        <v>1293</v>
      </c>
      <c r="B1749" t="s">
        <v>1298</v>
      </c>
      <c r="C1749">
        <v>10</v>
      </c>
      <c r="D1749">
        <v>1</v>
      </c>
      <c r="E1749" t="str">
        <f>_xlfn.CONCAT(Cours_statut[[#This Row],[Code MEQ]],"-",Cours_statut[[#This Row],[Code d''option]],"-0",Cours_statut[[#This Row],[Version du cours]])</f>
        <v>201-337-77-10-01</v>
      </c>
      <c r="F1749">
        <v>0</v>
      </c>
      <c r="G1749">
        <v>1</v>
      </c>
      <c r="H1749" s="2">
        <v>37071</v>
      </c>
      <c r="I1749" t="s">
        <v>960</v>
      </c>
      <c r="J1749">
        <v>3</v>
      </c>
      <c r="K1749" t="e">
        <f>VLOOKUP(Cours_statut[[#This Row],[CodeCours]],Tableau1[[Code de Cours Complet]:[Évaluations]],5,0)</f>
        <v>#N/A</v>
      </c>
      <c r="L1749" s="2">
        <v>37071</v>
      </c>
      <c r="M1749" t="s">
        <v>961</v>
      </c>
      <c r="N1749" t="s">
        <v>344</v>
      </c>
    </row>
    <row r="1750" spans="1:14" hidden="1" x14ac:dyDescent="0.25">
      <c r="A1750" t="s">
        <v>1293</v>
      </c>
      <c r="B1750" t="s">
        <v>1299</v>
      </c>
      <c r="C1750">
        <v>10</v>
      </c>
      <c r="D1750">
        <v>2</v>
      </c>
      <c r="E1750" t="str">
        <f>_xlfn.CONCAT(Cours_statut[[#This Row],[Code MEQ]],"-",Cours_statut[[#This Row],[Code d''option]],"-0",Cours_statut[[#This Row],[Version du cours]])</f>
        <v>201-337-77-10-02</v>
      </c>
      <c r="F1750">
        <v>0</v>
      </c>
      <c r="G1750">
        <v>1</v>
      </c>
      <c r="H1750" s="2">
        <v>37071</v>
      </c>
      <c r="I1750" t="s">
        <v>960</v>
      </c>
      <c r="J1750">
        <v>3</v>
      </c>
      <c r="K1750" t="e">
        <f>VLOOKUP(Cours_statut[[#This Row],[CodeCours]],Tableau1[[Code de Cours Complet]:[Évaluations]],5,0)</f>
        <v>#N/A</v>
      </c>
      <c r="L1750" s="2">
        <v>37071</v>
      </c>
      <c r="M1750" t="s">
        <v>961</v>
      </c>
      <c r="N1750" t="s">
        <v>344</v>
      </c>
    </row>
    <row r="1751" spans="1:14" hidden="1" x14ac:dyDescent="0.25">
      <c r="A1751" t="s">
        <v>1293</v>
      </c>
      <c r="B1751" t="s">
        <v>1300</v>
      </c>
      <c r="C1751">
        <v>10</v>
      </c>
      <c r="D1751">
        <v>3</v>
      </c>
      <c r="E1751" t="str">
        <f>_xlfn.CONCAT(Cours_statut[[#This Row],[Code MEQ]],"-",Cours_statut[[#This Row],[Code d''option]],"-0",Cours_statut[[#This Row],[Version du cours]])</f>
        <v>201-337-77-10-03</v>
      </c>
      <c r="F1751">
        <v>0</v>
      </c>
      <c r="G1751">
        <v>1</v>
      </c>
      <c r="H1751" s="2">
        <v>37071</v>
      </c>
      <c r="I1751" t="s">
        <v>960</v>
      </c>
      <c r="J1751">
        <v>3</v>
      </c>
      <c r="K1751" t="e">
        <f>VLOOKUP(Cours_statut[[#This Row],[CodeCours]],Tableau1[[Code de Cours Complet]:[Évaluations]],5,0)</f>
        <v>#N/A</v>
      </c>
      <c r="L1751" s="2">
        <v>37071</v>
      </c>
      <c r="M1751" t="s">
        <v>961</v>
      </c>
      <c r="N1751" t="s">
        <v>344</v>
      </c>
    </row>
    <row r="1752" spans="1:14" hidden="1" x14ac:dyDescent="0.25">
      <c r="A1752" t="s">
        <v>1293</v>
      </c>
      <c r="B1752" t="s">
        <v>1310</v>
      </c>
      <c r="C1752">
        <v>8</v>
      </c>
      <c r="D1752">
        <v>4</v>
      </c>
      <c r="E1752" t="str">
        <f>_xlfn.CONCAT(Cours_statut[[#This Row],[Code MEQ]],"-",Cours_statut[[#This Row],[Code d''option]],"-0",Cours_statut[[#This Row],[Version du cours]])</f>
        <v>201-337-77-8-04</v>
      </c>
      <c r="F1752">
        <v>4</v>
      </c>
      <c r="G1752">
        <v>1</v>
      </c>
      <c r="H1752" s="2">
        <v>36901</v>
      </c>
      <c r="I1752" t="s">
        <v>960</v>
      </c>
      <c r="J1752">
        <v>3</v>
      </c>
      <c r="K1752" t="e">
        <f>VLOOKUP(Cours_statut[[#This Row],[CodeCours]],Tableau1[[Code de Cours Complet]:[Évaluations]],5,0)</f>
        <v>#N/A</v>
      </c>
      <c r="L1752" s="2">
        <v>37071</v>
      </c>
      <c r="M1752" t="s">
        <v>961</v>
      </c>
      <c r="N1752" t="s">
        <v>344</v>
      </c>
    </row>
    <row r="1753" spans="1:14" hidden="1" x14ac:dyDescent="0.25">
      <c r="A1753" t="s">
        <v>1331</v>
      </c>
      <c r="B1753" t="s">
        <v>1333</v>
      </c>
      <c r="C1753">
        <v>0</v>
      </c>
      <c r="D1753">
        <v>2</v>
      </c>
      <c r="E1753" t="str">
        <f>_xlfn.CONCAT(Cours_statut[[#This Row],[Code MEQ]],"-",Cours_statut[[#This Row],[Code d''option]],"-0",Cours_statut[[#This Row],[Version du cours]])</f>
        <v>201-NYA-05-0-02</v>
      </c>
      <c r="F1753">
        <v>4</v>
      </c>
      <c r="G1753">
        <v>1</v>
      </c>
      <c r="H1753" s="2">
        <v>36487</v>
      </c>
      <c r="I1753" t="s">
        <v>960</v>
      </c>
      <c r="J1753">
        <v>3</v>
      </c>
      <c r="K1753" t="e">
        <f>VLOOKUP(Cours_statut[[#This Row],[CodeCours]],Tableau1[[Code de Cours Complet]:[Évaluations]],5,0)</f>
        <v>#N/A</v>
      </c>
      <c r="L1753" s="2">
        <v>37071</v>
      </c>
      <c r="M1753" t="s">
        <v>961</v>
      </c>
      <c r="N1753" t="s">
        <v>344</v>
      </c>
    </row>
    <row r="1754" spans="1:14" hidden="1" x14ac:dyDescent="0.25">
      <c r="A1754" t="s">
        <v>1331</v>
      </c>
      <c r="B1754" t="s">
        <v>1335</v>
      </c>
      <c r="C1754">
        <v>1</v>
      </c>
      <c r="D1754">
        <v>2</v>
      </c>
      <c r="E1754" t="str">
        <f>_xlfn.CONCAT(Cours_statut[[#This Row],[Code MEQ]],"-",Cours_statut[[#This Row],[Code d''option]],"-0",Cours_statut[[#This Row],[Version du cours]])</f>
        <v>201-NYA-05-1-02</v>
      </c>
      <c r="F1754">
        <v>4</v>
      </c>
      <c r="G1754">
        <v>1</v>
      </c>
      <c r="H1754" s="2">
        <v>36487</v>
      </c>
      <c r="I1754" t="s">
        <v>960</v>
      </c>
      <c r="J1754">
        <v>3</v>
      </c>
      <c r="K1754" t="e">
        <f>VLOOKUP(Cours_statut[[#This Row],[CodeCours]],Tableau1[[Code de Cours Complet]:[Évaluations]],5,0)</f>
        <v>#N/A</v>
      </c>
      <c r="L1754" s="2">
        <v>37071</v>
      </c>
      <c r="M1754" t="s">
        <v>961</v>
      </c>
      <c r="N1754" t="s">
        <v>344</v>
      </c>
    </row>
    <row r="1755" spans="1:14" hidden="1" x14ac:dyDescent="0.25">
      <c r="A1755" t="s">
        <v>1331</v>
      </c>
      <c r="B1755" t="s">
        <v>1336</v>
      </c>
      <c r="C1755">
        <v>10</v>
      </c>
      <c r="D1755">
        <v>1</v>
      </c>
      <c r="E1755" t="str">
        <f>_xlfn.CONCAT(Cours_statut[[#This Row],[Code MEQ]],"-",Cours_statut[[#This Row],[Code d''option]],"-0",Cours_statut[[#This Row],[Version du cours]])</f>
        <v>201-NYA-05-10-01</v>
      </c>
      <c r="F1755">
        <v>4</v>
      </c>
      <c r="G1755">
        <v>1</v>
      </c>
      <c r="H1755" s="2">
        <v>37070</v>
      </c>
      <c r="I1755" t="s">
        <v>960</v>
      </c>
      <c r="J1755">
        <v>3</v>
      </c>
      <c r="K1755" t="e">
        <f>VLOOKUP(Cours_statut[[#This Row],[CodeCours]],Tableau1[[Code de Cours Complet]:[Évaluations]],5,0)</f>
        <v>#N/A</v>
      </c>
      <c r="L1755" s="2">
        <v>37071</v>
      </c>
      <c r="M1755" t="s">
        <v>961</v>
      </c>
      <c r="N1755" t="s">
        <v>344</v>
      </c>
    </row>
    <row r="1756" spans="1:14" hidden="1" x14ac:dyDescent="0.25">
      <c r="A1756" t="s">
        <v>1358</v>
      </c>
      <c r="B1756" t="s">
        <v>1359</v>
      </c>
      <c r="C1756">
        <v>0</v>
      </c>
      <c r="D1756">
        <v>0</v>
      </c>
      <c r="E1756" t="str">
        <f>_xlfn.CONCAT(Cours_statut[[#This Row],[Code MEQ]],"-",Cours_statut[[#This Row],[Code d''option]],"-0",Cours_statut[[#This Row],[Version du cours]])</f>
        <v>201-NYB-05-0-00</v>
      </c>
      <c r="F1756">
        <v>5</v>
      </c>
      <c r="G1756">
        <v>1</v>
      </c>
      <c r="H1756" s="2">
        <v>36410</v>
      </c>
      <c r="I1756" t="s">
        <v>960</v>
      </c>
      <c r="J1756">
        <v>3</v>
      </c>
      <c r="K1756" t="e">
        <f>VLOOKUP(Cours_statut[[#This Row],[CodeCours]],Tableau1[[Code de Cours Complet]:[Évaluations]],5,0)</f>
        <v>#N/A</v>
      </c>
      <c r="L1756" s="2">
        <v>37071</v>
      </c>
      <c r="M1756" t="s">
        <v>961</v>
      </c>
      <c r="N1756" t="s">
        <v>344</v>
      </c>
    </row>
    <row r="1757" spans="1:14" hidden="1" x14ac:dyDescent="0.25">
      <c r="A1757" t="s">
        <v>1380</v>
      </c>
      <c r="B1757" t="s">
        <v>1382</v>
      </c>
      <c r="C1757">
        <v>0</v>
      </c>
      <c r="D1757">
        <v>2</v>
      </c>
      <c r="E1757" t="str">
        <f>_xlfn.CONCAT(Cours_statut[[#This Row],[Code MEQ]],"-",Cours_statut[[#This Row],[Code d''option]],"-0",Cours_statut[[#This Row],[Version du cours]])</f>
        <v>201-NYC-05-0-02</v>
      </c>
      <c r="F1757">
        <v>4</v>
      </c>
      <c r="G1757">
        <v>1</v>
      </c>
      <c r="H1757" s="2">
        <v>36831</v>
      </c>
      <c r="I1757" t="s">
        <v>960</v>
      </c>
      <c r="J1757">
        <v>3</v>
      </c>
      <c r="K1757" t="e">
        <f>VLOOKUP(Cours_statut[[#This Row],[CodeCours]],Tableau1[[Code de Cours Complet]:[Évaluations]],5,0)</f>
        <v>#N/A</v>
      </c>
      <c r="L1757" s="2">
        <v>37071</v>
      </c>
      <c r="M1757" t="s">
        <v>961</v>
      </c>
      <c r="N1757" t="s">
        <v>344</v>
      </c>
    </row>
    <row r="1758" spans="1:14" hidden="1" x14ac:dyDescent="0.25">
      <c r="A1758" t="s">
        <v>1380</v>
      </c>
      <c r="B1758" t="s">
        <v>1383</v>
      </c>
      <c r="C1758">
        <v>10</v>
      </c>
      <c r="D1758">
        <v>1</v>
      </c>
      <c r="E1758" t="str">
        <f>_xlfn.CONCAT(Cours_statut[[#This Row],[Code MEQ]],"-",Cours_statut[[#This Row],[Code d''option]],"-0",Cours_statut[[#This Row],[Version du cours]])</f>
        <v>201-NYC-05-10-01</v>
      </c>
      <c r="F1758">
        <v>4</v>
      </c>
      <c r="G1758">
        <v>1</v>
      </c>
      <c r="H1758" s="2">
        <v>37070</v>
      </c>
      <c r="I1758" t="s">
        <v>960</v>
      </c>
      <c r="J1758">
        <v>3</v>
      </c>
      <c r="K1758" t="e">
        <f>VLOOKUP(Cours_statut[[#This Row],[CodeCours]],Tableau1[[Code de Cours Complet]:[Évaluations]],5,0)</f>
        <v>#N/A</v>
      </c>
      <c r="L1758" s="2">
        <v>37071</v>
      </c>
      <c r="M1758" t="s">
        <v>961</v>
      </c>
      <c r="N1758" t="s">
        <v>344</v>
      </c>
    </row>
    <row r="1759" spans="1:14" hidden="1" x14ac:dyDescent="0.25">
      <c r="A1759" t="s">
        <v>1380</v>
      </c>
      <c r="B1759" t="s">
        <v>1393</v>
      </c>
      <c r="C1759">
        <v>8</v>
      </c>
      <c r="D1759">
        <v>2</v>
      </c>
      <c r="E1759" t="str">
        <f>_xlfn.CONCAT(Cours_statut[[#This Row],[Code MEQ]],"-",Cours_statut[[#This Row],[Code d''option]],"-0",Cours_statut[[#This Row],[Version du cours]])</f>
        <v>201-NYC-05-8-02</v>
      </c>
      <c r="F1759">
        <v>4</v>
      </c>
      <c r="G1759">
        <v>1</v>
      </c>
      <c r="H1759" s="2">
        <v>36901</v>
      </c>
      <c r="I1759" t="s">
        <v>960</v>
      </c>
      <c r="J1759">
        <v>3</v>
      </c>
      <c r="K1759" t="e">
        <f>VLOOKUP(Cours_statut[[#This Row],[CodeCours]],Tableau1[[Code de Cours Complet]:[Évaluations]],5,0)</f>
        <v>#N/A</v>
      </c>
      <c r="L1759" s="2">
        <v>37071</v>
      </c>
      <c r="M1759" t="s">
        <v>961</v>
      </c>
      <c r="N1759" t="s">
        <v>344</v>
      </c>
    </row>
    <row r="1760" spans="1:14" hidden="1" x14ac:dyDescent="0.25">
      <c r="A1760" t="s">
        <v>1413</v>
      </c>
      <c r="B1760" t="s">
        <v>1414</v>
      </c>
      <c r="C1760">
        <v>0</v>
      </c>
      <c r="D1760">
        <v>0</v>
      </c>
      <c r="E1760" t="str">
        <f>_xlfn.CONCAT(Cours_statut[[#This Row],[Code MEQ]],"-",Cours_statut[[#This Row],[Code d''option]],"-0",Cours_statut[[#This Row],[Version du cours]])</f>
        <v>203-101-95-0-00</v>
      </c>
      <c r="F1760">
        <v>6</v>
      </c>
      <c r="G1760">
        <v>1</v>
      </c>
      <c r="H1760" s="2">
        <v>36647</v>
      </c>
      <c r="I1760" t="s">
        <v>960</v>
      </c>
      <c r="J1760">
        <v>3</v>
      </c>
      <c r="K1760" t="e">
        <f>VLOOKUP(Cours_statut[[#This Row],[CodeCours]],Tableau1[[Code de Cours Complet]:[Évaluations]],5,0)</f>
        <v>#N/A</v>
      </c>
      <c r="L1760" s="2">
        <v>37071</v>
      </c>
      <c r="M1760" t="s">
        <v>961</v>
      </c>
      <c r="N1760" t="s">
        <v>344</v>
      </c>
    </row>
    <row r="1761" spans="1:14" hidden="1" x14ac:dyDescent="0.25">
      <c r="A1761" t="s">
        <v>1417</v>
      </c>
      <c r="B1761" t="s">
        <v>1418</v>
      </c>
      <c r="C1761">
        <v>1</v>
      </c>
      <c r="D1761">
        <v>0</v>
      </c>
      <c r="E1761" t="str">
        <f>_xlfn.CONCAT(Cours_statut[[#This Row],[Code MEQ]],"-",Cours_statut[[#This Row],[Code d''option]],"-0",Cours_statut[[#This Row],[Version du cours]])</f>
        <v>203-FPF-03-1-00</v>
      </c>
      <c r="F1761">
        <v>4</v>
      </c>
      <c r="G1761">
        <v>1</v>
      </c>
      <c r="H1761" s="2">
        <v>36210</v>
      </c>
      <c r="I1761" t="s">
        <v>960</v>
      </c>
      <c r="J1761">
        <v>3</v>
      </c>
      <c r="K1761" t="e">
        <f>VLOOKUP(Cours_statut[[#This Row],[CodeCours]],Tableau1[[Code de Cours Complet]:[Évaluations]],5,0)</f>
        <v>#N/A</v>
      </c>
      <c r="L1761" s="2">
        <v>37071</v>
      </c>
      <c r="M1761" t="s">
        <v>961</v>
      </c>
      <c r="N1761" t="s">
        <v>344</v>
      </c>
    </row>
    <row r="1762" spans="1:14" hidden="1" x14ac:dyDescent="0.25">
      <c r="A1762" t="s">
        <v>1428</v>
      </c>
      <c r="B1762" t="s">
        <v>1429</v>
      </c>
      <c r="C1762">
        <v>0</v>
      </c>
      <c r="D1762">
        <v>0</v>
      </c>
      <c r="E1762" t="str">
        <f>_xlfn.CONCAT(Cours_statut[[#This Row],[Code MEQ]],"-",Cours_statut[[#This Row],[Code d''option]],"-0",Cours_statut[[#This Row],[Version du cours]])</f>
        <v>203-NYA-05-0-00</v>
      </c>
      <c r="F1762">
        <v>6</v>
      </c>
      <c r="G1762">
        <v>1</v>
      </c>
      <c r="H1762" s="2">
        <v>36647</v>
      </c>
      <c r="I1762" t="s">
        <v>960</v>
      </c>
      <c r="J1762">
        <v>3</v>
      </c>
      <c r="K1762" t="e">
        <f>VLOOKUP(Cours_statut[[#This Row],[CodeCours]],Tableau1[[Code de Cours Complet]:[Évaluations]],5,0)</f>
        <v>#N/A</v>
      </c>
      <c r="L1762" s="2">
        <v>37071</v>
      </c>
      <c r="M1762" t="s">
        <v>961</v>
      </c>
      <c r="N1762" t="s">
        <v>344</v>
      </c>
    </row>
    <row r="1763" spans="1:14" hidden="1" x14ac:dyDescent="0.25">
      <c r="A1763" t="s">
        <v>1439</v>
      </c>
      <c r="B1763" t="s">
        <v>1440</v>
      </c>
      <c r="C1763">
        <v>0</v>
      </c>
      <c r="D1763">
        <v>0</v>
      </c>
      <c r="E1763" t="str">
        <f>_xlfn.CONCAT(Cours_statut[[#This Row],[Code MEQ]],"-",Cours_statut[[#This Row],[Code d''option]],"-0",Cours_statut[[#This Row],[Version du cours]])</f>
        <v>204-FPF-03-0-00</v>
      </c>
      <c r="F1763">
        <v>5</v>
      </c>
      <c r="G1763">
        <v>1</v>
      </c>
      <c r="H1763" s="2">
        <v>35878</v>
      </c>
      <c r="I1763" t="s">
        <v>960</v>
      </c>
      <c r="J1763">
        <v>3</v>
      </c>
      <c r="K1763" t="e">
        <f>VLOOKUP(Cours_statut[[#This Row],[CodeCours]],Tableau1[[Code de Cours Complet]:[Évaluations]],5,0)</f>
        <v>#N/A</v>
      </c>
      <c r="L1763" s="2">
        <v>37071</v>
      </c>
      <c r="M1763" t="s">
        <v>961</v>
      </c>
      <c r="N1763" t="s">
        <v>344</v>
      </c>
    </row>
    <row r="1764" spans="1:14" hidden="1" x14ac:dyDescent="0.25">
      <c r="A1764" t="s">
        <v>1457</v>
      </c>
      <c r="B1764" t="s">
        <v>1459</v>
      </c>
      <c r="C1764">
        <v>0</v>
      </c>
      <c r="D1764">
        <v>2</v>
      </c>
      <c r="E1764" t="str">
        <f>_xlfn.CONCAT(Cours_statut[[#This Row],[Code MEQ]],"-",Cours_statut[[#This Row],[Code d''option]],"-0",Cours_statut[[#This Row],[Version du cours]])</f>
        <v>300-300-91-0-02</v>
      </c>
      <c r="F1764">
        <v>5</v>
      </c>
      <c r="G1764">
        <v>1</v>
      </c>
      <c r="H1764" s="2">
        <v>36430</v>
      </c>
      <c r="I1764" t="s">
        <v>960</v>
      </c>
      <c r="J1764">
        <v>3</v>
      </c>
      <c r="K1764" t="e">
        <f>VLOOKUP(Cours_statut[[#This Row],[CodeCours]],Tableau1[[Code de Cours Complet]:[Évaluations]],5,0)</f>
        <v>#N/A</v>
      </c>
      <c r="L1764" s="2">
        <v>37071</v>
      </c>
      <c r="M1764" t="s">
        <v>961</v>
      </c>
      <c r="N1764" t="s">
        <v>344</v>
      </c>
    </row>
    <row r="1765" spans="1:14" hidden="1" x14ac:dyDescent="0.25">
      <c r="A1765" t="s">
        <v>1457</v>
      </c>
      <c r="B1765" t="s">
        <v>1460</v>
      </c>
      <c r="C1765">
        <v>10</v>
      </c>
      <c r="D1765">
        <v>1</v>
      </c>
      <c r="E1765" t="str">
        <f>_xlfn.CONCAT(Cours_statut[[#This Row],[Code MEQ]],"-",Cours_statut[[#This Row],[Code d''option]],"-0",Cours_statut[[#This Row],[Version du cours]])</f>
        <v>300-300-91-10-01</v>
      </c>
      <c r="F1765">
        <v>0</v>
      </c>
      <c r="G1765">
        <v>1</v>
      </c>
      <c r="H1765" s="2">
        <v>37071</v>
      </c>
      <c r="I1765" t="s">
        <v>960</v>
      </c>
      <c r="J1765">
        <v>3</v>
      </c>
      <c r="K1765" t="e">
        <f>VLOOKUP(Cours_statut[[#This Row],[CodeCours]],Tableau1[[Code de Cours Complet]:[Évaluations]],5,0)</f>
        <v>#N/A</v>
      </c>
      <c r="L1765" s="2">
        <v>37071</v>
      </c>
      <c r="M1765" t="s">
        <v>961</v>
      </c>
      <c r="N1765" t="s">
        <v>344</v>
      </c>
    </row>
    <row r="1766" spans="1:14" hidden="1" x14ac:dyDescent="0.25">
      <c r="A1766" t="s">
        <v>1457</v>
      </c>
      <c r="B1766" t="s">
        <v>1465</v>
      </c>
      <c r="C1766">
        <v>2</v>
      </c>
      <c r="D1766">
        <v>0</v>
      </c>
      <c r="E1766" t="str">
        <f>_xlfn.CONCAT(Cours_statut[[#This Row],[Code MEQ]],"-",Cours_statut[[#This Row],[Code d''option]],"-0",Cours_statut[[#This Row],[Version du cours]])</f>
        <v>300-300-91-2-00</v>
      </c>
      <c r="F1766">
        <v>5</v>
      </c>
      <c r="G1766">
        <v>1</v>
      </c>
      <c r="H1766" s="2">
        <v>36524</v>
      </c>
      <c r="I1766" t="s">
        <v>960</v>
      </c>
      <c r="J1766">
        <v>3</v>
      </c>
      <c r="K1766" t="e">
        <f>VLOOKUP(Cours_statut[[#This Row],[CodeCours]],Tableau1[[Code de Cours Complet]:[Évaluations]],5,0)</f>
        <v>#N/A</v>
      </c>
      <c r="L1766" s="2">
        <v>37071</v>
      </c>
      <c r="M1766" t="s">
        <v>961</v>
      </c>
      <c r="N1766" t="s">
        <v>344</v>
      </c>
    </row>
    <row r="1767" spans="1:14" hidden="1" x14ac:dyDescent="0.25">
      <c r="A1767" t="s">
        <v>1479</v>
      </c>
      <c r="B1767" t="s">
        <v>1481</v>
      </c>
      <c r="C1767">
        <v>0</v>
      </c>
      <c r="D1767">
        <v>2</v>
      </c>
      <c r="E1767" t="str">
        <f>_xlfn.CONCAT(Cours_statut[[#This Row],[Code MEQ]],"-",Cours_statut[[#This Row],[Code d''option]],"-0",Cours_statut[[#This Row],[Version du cours]])</f>
        <v>300-301-94-0-02</v>
      </c>
      <c r="F1767">
        <v>4</v>
      </c>
      <c r="G1767">
        <v>1</v>
      </c>
      <c r="H1767" s="2">
        <v>36146</v>
      </c>
      <c r="I1767" t="s">
        <v>960</v>
      </c>
      <c r="J1767">
        <v>3</v>
      </c>
      <c r="K1767" t="e">
        <f>VLOOKUP(Cours_statut[[#This Row],[CodeCours]],Tableau1[[Code de Cours Complet]:[Évaluations]],5,0)</f>
        <v>#N/A</v>
      </c>
      <c r="L1767" s="2">
        <v>37071</v>
      </c>
      <c r="M1767" t="s">
        <v>961</v>
      </c>
      <c r="N1767" t="s">
        <v>344</v>
      </c>
    </row>
    <row r="1768" spans="1:14" hidden="1" x14ac:dyDescent="0.25">
      <c r="A1768" t="s">
        <v>1479</v>
      </c>
      <c r="B1768" t="s">
        <v>1482</v>
      </c>
      <c r="C1768">
        <v>10</v>
      </c>
      <c r="D1768">
        <v>1</v>
      </c>
      <c r="E1768" t="str">
        <f>_xlfn.CONCAT(Cours_statut[[#This Row],[Code MEQ]],"-",Cours_statut[[#This Row],[Code d''option]],"-0",Cours_statut[[#This Row],[Version du cours]])</f>
        <v>300-301-94-10-01</v>
      </c>
      <c r="F1768">
        <v>0</v>
      </c>
      <c r="G1768">
        <v>1</v>
      </c>
      <c r="H1768" s="2">
        <v>37071</v>
      </c>
      <c r="I1768" t="s">
        <v>960</v>
      </c>
      <c r="J1768">
        <v>3</v>
      </c>
      <c r="K1768" t="e">
        <f>VLOOKUP(Cours_statut[[#This Row],[CodeCours]],Tableau1[[Code de Cours Complet]:[Évaluations]],5,0)</f>
        <v>#N/A</v>
      </c>
      <c r="L1768" s="2">
        <v>37071</v>
      </c>
      <c r="M1768" t="s">
        <v>961</v>
      </c>
      <c r="N1768" t="s">
        <v>344</v>
      </c>
    </row>
    <row r="1769" spans="1:14" hidden="1" x14ac:dyDescent="0.25">
      <c r="A1769" t="s">
        <v>1540</v>
      </c>
      <c r="B1769" t="s">
        <v>1542</v>
      </c>
      <c r="C1769">
        <v>0</v>
      </c>
      <c r="D1769">
        <v>2</v>
      </c>
      <c r="E1769" t="str">
        <f>_xlfn.CONCAT(Cours_statut[[#This Row],[Code MEQ]],"-",Cours_statut[[#This Row],[Code d''option]],"-0",Cours_statut[[#This Row],[Version du cours]])</f>
        <v>320-215-92-0-02</v>
      </c>
      <c r="F1769">
        <v>4</v>
      </c>
      <c r="G1769">
        <v>1</v>
      </c>
      <c r="H1769" s="2">
        <v>36991</v>
      </c>
      <c r="I1769" t="s">
        <v>960</v>
      </c>
      <c r="J1769">
        <v>3</v>
      </c>
      <c r="K1769" t="e">
        <f>VLOOKUP(Cours_statut[[#This Row],[CodeCours]],Tableau1[[Code de Cours Complet]:[Évaluations]],5,0)</f>
        <v>#N/A</v>
      </c>
      <c r="L1769" s="2">
        <v>37071</v>
      </c>
      <c r="M1769" t="s">
        <v>961</v>
      </c>
      <c r="N1769" t="s">
        <v>344</v>
      </c>
    </row>
    <row r="1770" spans="1:14" hidden="1" x14ac:dyDescent="0.25">
      <c r="A1770" t="s">
        <v>1540</v>
      </c>
      <c r="B1770" t="s">
        <v>1543</v>
      </c>
      <c r="C1770">
        <v>10</v>
      </c>
      <c r="D1770">
        <v>1</v>
      </c>
      <c r="E1770" t="str">
        <f>_xlfn.CONCAT(Cours_statut[[#This Row],[Code MEQ]],"-",Cours_statut[[#This Row],[Code d''option]],"-0",Cours_statut[[#This Row],[Version du cours]])</f>
        <v>320-215-92-10-01</v>
      </c>
      <c r="F1770">
        <v>0</v>
      </c>
      <c r="G1770">
        <v>1</v>
      </c>
      <c r="H1770" s="2">
        <v>37071</v>
      </c>
      <c r="I1770" t="s">
        <v>960</v>
      </c>
      <c r="J1770">
        <v>3</v>
      </c>
      <c r="K1770" t="e">
        <f>VLOOKUP(Cours_statut[[#This Row],[CodeCours]],Tableau1[[Code de Cours Complet]:[Évaluations]],5,0)</f>
        <v>#N/A</v>
      </c>
      <c r="L1770" s="2">
        <v>37071</v>
      </c>
      <c r="M1770" t="s">
        <v>961</v>
      </c>
      <c r="N1770" t="s">
        <v>344</v>
      </c>
    </row>
    <row r="1771" spans="1:14" hidden="1" x14ac:dyDescent="0.25">
      <c r="A1771" t="s">
        <v>1540</v>
      </c>
      <c r="B1771" t="s">
        <v>1547</v>
      </c>
      <c r="C1771">
        <v>8</v>
      </c>
      <c r="D1771">
        <v>2</v>
      </c>
      <c r="E1771" t="str">
        <f>_xlfn.CONCAT(Cours_statut[[#This Row],[Code MEQ]],"-",Cours_statut[[#This Row],[Code d''option]],"-0",Cours_statut[[#This Row],[Version du cours]])</f>
        <v>320-215-92-8-02</v>
      </c>
      <c r="F1771">
        <v>4</v>
      </c>
      <c r="G1771">
        <v>1</v>
      </c>
      <c r="H1771" s="2">
        <v>36991</v>
      </c>
      <c r="I1771" t="s">
        <v>960</v>
      </c>
      <c r="J1771">
        <v>3</v>
      </c>
      <c r="K1771" t="e">
        <f>VLOOKUP(Cours_statut[[#This Row],[CodeCours]],Tableau1[[Code de Cours Complet]:[Évaluations]],5,0)</f>
        <v>#N/A</v>
      </c>
      <c r="L1771" s="2">
        <v>37071</v>
      </c>
      <c r="M1771" t="s">
        <v>961</v>
      </c>
      <c r="N1771" t="s">
        <v>344</v>
      </c>
    </row>
    <row r="1772" spans="1:14" hidden="1" x14ac:dyDescent="0.25">
      <c r="A1772" t="s">
        <v>1562</v>
      </c>
      <c r="B1772" t="s">
        <v>1564</v>
      </c>
      <c r="C1772">
        <v>10</v>
      </c>
      <c r="D1772">
        <v>1</v>
      </c>
      <c r="E1772" t="str">
        <f>_xlfn.CONCAT(Cours_statut[[#This Row],[Code MEQ]],"-",Cours_statut[[#This Row],[Code d''option]],"-0",Cours_statut[[#This Row],[Version du cours]])</f>
        <v>322-523-85-10-01</v>
      </c>
      <c r="F1772">
        <v>4</v>
      </c>
      <c r="G1772">
        <v>1</v>
      </c>
      <c r="H1772" s="2">
        <v>37071</v>
      </c>
      <c r="I1772" t="s">
        <v>960</v>
      </c>
      <c r="J1772">
        <v>3</v>
      </c>
      <c r="K1772" t="e">
        <f>VLOOKUP(Cours_statut[[#This Row],[CodeCours]],Tableau1[[Code de Cours Complet]:[Évaluations]],5,0)</f>
        <v>#N/A</v>
      </c>
      <c r="L1772" s="2">
        <v>37071</v>
      </c>
      <c r="M1772" t="s">
        <v>961</v>
      </c>
      <c r="N1772" t="s">
        <v>344</v>
      </c>
    </row>
    <row r="1773" spans="1:14" hidden="1" x14ac:dyDescent="0.25">
      <c r="A1773" t="s">
        <v>1631</v>
      </c>
      <c r="B1773" t="s">
        <v>1633</v>
      </c>
      <c r="C1773">
        <v>0</v>
      </c>
      <c r="D1773">
        <v>2</v>
      </c>
      <c r="E1773" t="str">
        <f>_xlfn.CONCAT(Cours_statut[[#This Row],[Code MEQ]],"-",Cours_statut[[#This Row],[Code d''option]],"-0",Cours_statut[[#This Row],[Version du cours]])</f>
        <v>330-910-91-0-02</v>
      </c>
      <c r="F1773">
        <v>4</v>
      </c>
      <c r="G1773">
        <v>1</v>
      </c>
      <c r="H1773" s="2">
        <v>36577</v>
      </c>
      <c r="I1773" t="s">
        <v>960</v>
      </c>
      <c r="J1773">
        <v>3</v>
      </c>
      <c r="K1773" t="e">
        <f>VLOOKUP(Cours_statut[[#This Row],[CodeCours]],Tableau1[[Code de Cours Complet]:[Évaluations]],5,0)</f>
        <v>#N/A</v>
      </c>
      <c r="L1773" s="2">
        <v>37071</v>
      </c>
      <c r="M1773" t="s">
        <v>961</v>
      </c>
      <c r="N1773" t="s">
        <v>344</v>
      </c>
    </row>
    <row r="1774" spans="1:14" hidden="1" x14ac:dyDescent="0.25">
      <c r="A1774" t="s">
        <v>1631</v>
      </c>
      <c r="B1774" t="s">
        <v>1634</v>
      </c>
      <c r="C1774">
        <v>10</v>
      </c>
      <c r="D1774">
        <v>1</v>
      </c>
      <c r="E1774" t="str">
        <f>_xlfn.CONCAT(Cours_statut[[#This Row],[Code MEQ]],"-",Cours_statut[[#This Row],[Code d''option]],"-0",Cours_statut[[#This Row],[Version du cours]])</f>
        <v>330-910-91-10-01</v>
      </c>
      <c r="F1774">
        <v>0</v>
      </c>
      <c r="G1774">
        <v>1</v>
      </c>
      <c r="H1774" s="2">
        <v>37071</v>
      </c>
      <c r="I1774" t="s">
        <v>960</v>
      </c>
      <c r="J1774">
        <v>3</v>
      </c>
      <c r="K1774" t="e">
        <f>VLOOKUP(Cours_statut[[#This Row],[CodeCours]],Tableau1[[Code de Cours Complet]:[Évaluations]],5,0)</f>
        <v>#N/A</v>
      </c>
      <c r="L1774" s="2">
        <v>37071</v>
      </c>
      <c r="M1774" t="s">
        <v>961</v>
      </c>
      <c r="N1774" t="s">
        <v>344</v>
      </c>
    </row>
    <row r="1775" spans="1:14" hidden="1" x14ac:dyDescent="0.25">
      <c r="A1775" t="s">
        <v>1643</v>
      </c>
      <c r="B1775" t="s">
        <v>1644</v>
      </c>
      <c r="C1775">
        <v>0</v>
      </c>
      <c r="D1775">
        <v>0</v>
      </c>
      <c r="E1775" t="str">
        <f>_xlfn.CONCAT(Cours_statut[[#This Row],[Code MEQ]],"-",Cours_statut[[#This Row],[Code d''option]],"-0",Cours_statut[[#This Row],[Version du cours]])</f>
        <v>330-951-91-0-00</v>
      </c>
      <c r="F1775">
        <v>5</v>
      </c>
      <c r="G1775">
        <v>1</v>
      </c>
      <c r="H1775" s="2">
        <v>35683</v>
      </c>
      <c r="I1775" t="s">
        <v>960</v>
      </c>
      <c r="J1775">
        <v>3</v>
      </c>
      <c r="K1775" t="e">
        <f>VLOOKUP(Cours_statut[[#This Row],[CodeCours]],Tableau1[[Code de Cours Complet]:[Évaluations]],5,0)</f>
        <v>#N/A</v>
      </c>
      <c r="L1775" s="2">
        <v>37071</v>
      </c>
      <c r="M1775" t="s">
        <v>961</v>
      </c>
      <c r="N1775" t="s">
        <v>344</v>
      </c>
    </row>
    <row r="1776" spans="1:14" hidden="1" x14ac:dyDescent="0.25">
      <c r="A1776" t="s">
        <v>1646</v>
      </c>
      <c r="B1776" t="s">
        <v>1648</v>
      </c>
      <c r="C1776">
        <v>0</v>
      </c>
      <c r="D1776">
        <v>2</v>
      </c>
      <c r="E1776" t="str">
        <f>_xlfn.CONCAT(Cours_statut[[#This Row],[Code MEQ]],"-",Cours_statut[[#This Row],[Code d''option]],"-0",Cours_statut[[#This Row],[Version du cours]])</f>
        <v>330-961-91-0-02</v>
      </c>
      <c r="F1776">
        <v>4</v>
      </c>
      <c r="G1776">
        <v>1</v>
      </c>
      <c r="H1776" s="2">
        <v>36430</v>
      </c>
      <c r="I1776" t="s">
        <v>960</v>
      </c>
      <c r="J1776">
        <v>3</v>
      </c>
      <c r="K1776" t="e">
        <f>VLOOKUP(Cours_statut[[#This Row],[CodeCours]],Tableau1[[Code de Cours Complet]:[Évaluations]],5,0)</f>
        <v>#N/A</v>
      </c>
      <c r="L1776" s="2">
        <v>37071</v>
      </c>
      <c r="M1776" t="s">
        <v>961</v>
      </c>
      <c r="N1776" t="s">
        <v>344</v>
      </c>
    </row>
    <row r="1777" spans="1:14" hidden="1" x14ac:dyDescent="0.25">
      <c r="A1777" t="s">
        <v>1646</v>
      </c>
      <c r="B1777" t="s">
        <v>1649</v>
      </c>
      <c r="C1777">
        <v>10</v>
      </c>
      <c r="D1777">
        <v>1</v>
      </c>
      <c r="E1777" t="str">
        <f>_xlfn.CONCAT(Cours_statut[[#This Row],[Code MEQ]],"-",Cours_statut[[#This Row],[Code d''option]],"-0",Cours_statut[[#This Row],[Version du cours]])</f>
        <v>330-961-91-10-01</v>
      </c>
      <c r="F1777">
        <v>0</v>
      </c>
      <c r="G1777">
        <v>1</v>
      </c>
      <c r="H1777" s="2">
        <v>37071</v>
      </c>
      <c r="I1777" t="s">
        <v>960</v>
      </c>
      <c r="J1777">
        <v>3</v>
      </c>
      <c r="K1777" t="e">
        <f>VLOOKUP(Cours_statut[[#This Row],[CodeCours]],Tableau1[[Code de Cours Complet]:[Évaluations]],5,0)</f>
        <v>#N/A</v>
      </c>
      <c r="L1777" s="2">
        <v>37071</v>
      </c>
      <c r="M1777" t="s">
        <v>961</v>
      </c>
      <c r="N1777" t="s">
        <v>344</v>
      </c>
    </row>
    <row r="1778" spans="1:14" hidden="1" x14ac:dyDescent="0.25">
      <c r="A1778" t="s">
        <v>1655</v>
      </c>
      <c r="B1778" t="s">
        <v>1657</v>
      </c>
      <c r="C1778">
        <v>0</v>
      </c>
      <c r="D1778">
        <v>2</v>
      </c>
      <c r="E1778" t="str">
        <f>_xlfn.CONCAT(Cours_statut[[#This Row],[Code MEQ]],"-",Cours_statut[[#This Row],[Code d''option]],"-0",Cours_statut[[#This Row],[Version du cours]])</f>
        <v>330-972-91-0-02</v>
      </c>
      <c r="F1778">
        <v>4</v>
      </c>
      <c r="G1778">
        <v>1</v>
      </c>
      <c r="H1778" s="2">
        <v>36777</v>
      </c>
      <c r="I1778" t="s">
        <v>960</v>
      </c>
      <c r="J1778">
        <v>3</v>
      </c>
      <c r="K1778" t="e">
        <f>VLOOKUP(Cours_statut[[#This Row],[CodeCours]],Tableau1[[Code de Cours Complet]:[Évaluations]],5,0)</f>
        <v>#N/A</v>
      </c>
      <c r="L1778" s="2">
        <v>37071</v>
      </c>
      <c r="M1778" t="s">
        <v>961</v>
      </c>
      <c r="N1778" t="s">
        <v>344</v>
      </c>
    </row>
    <row r="1779" spans="1:14" hidden="1" x14ac:dyDescent="0.25">
      <c r="A1779" t="s">
        <v>1677</v>
      </c>
      <c r="B1779" t="s">
        <v>1679</v>
      </c>
      <c r="C1779">
        <v>0</v>
      </c>
      <c r="D1779">
        <v>2</v>
      </c>
      <c r="E1779" t="str">
        <f>_xlfn.CONCAT(Cours_statut[[#This Row],[Code MEQ]],"-",Cours_statut[[#This Row],[Code d''option]],"-0",Cours_statut[[#This Row],[Version du cours]])</f>
        <v>340-102-03-0-02</v>
      </c>
      <c r="F1779">
        <v>4</v>
      </c>
      <c r="G1779">
        <v>1</v>
      </c>
      <c r="H1779" s="2">
        <v>36546</v>
      </c>
      <c r="I1779" t="s">
        <v>960</v>
      </c>
      <c r="J1779">
        <v>3</v>
      </c>
      <c r="K1779" t="e">
        <f>VLOOKUP(Cours_statut[[#This Row],[CodeCours]],Tableau1[[Code de Cours Complet]:[Évaluations]],5,0)</f>
        <v>#N/A</v>
      </c>
      <c r="L1779" s="2">
        <v>37071</v>
      </c>
      <c r="M1779" t="s">
        <v>961</v>
      </c>
      <c r="N1779" t="s">
        <v>344</v>
      </c>
    </row>
    <row r="1780" spans="1:14" hidden="1" x14ac:dyDescent="0.25">
      <c r="A1780" t="s">
        <v>1677</v>
      </c>
      <c r="B1780" t="s">
        <v>1680</v>
      </c>
      <c r="C1780">
        <v>10</v>
      </c>
      <c r="D1780">
        <v>1</v>
      </c>
      <c r="E1780" t="str">
        <f>_xlfn.CONCAT(Cours_statut[[#This Row],[Code MEQ]],"-",Cours_statut[[#This Row],[Code d''option]],"-0",Cours_statut[[#This Row],[Version du cours]])</f>
        <v>340-102-03-10-01</v>
      </c>
      <c r="F1780">
        <v>0</v>
      </c>
      <c r="G1780">
        <v>1</v>
      </c>
      <c r="H1780" s="2">
        <v>37071</v>
      </c>
      <c r="I1780" t="s">
        <v>960</v>
      </c>
      <c r="J1780">
        <v>3</v>
      </c>
      <c r="K1780" t="e">
        <f>VLOOKUP(Cours_statut[[#This Row],[CodeCours]],Tableau1[[Code de Cours Complet]:[Évaluations]],5,0)</f>
        <v>#N/A</v>
      </c>
      <c r="L1780" s="2">
        <v>37071</v>
      </c>
      <c r="M1780" t="s">
        <v>961</v>
      </c>
      <c r="N1780" t="s">
        <v>344</v>
      </c>
    </row>
    <row r="1781" spans="1:14" hidden="1" x14ac:dyDescent="0.25">
      <c r="A1781" t="s">
        <v>1677</v>
      </c>
      <c r="B1781" t="s">
        <v>1687</v>
      </c>
      <c r="C1781">
        <v>8</v>
      </c>
      <c r="D1781">
        <v>2</v>
      </c>
      <c r="E1781" t="str">
        <f>_xlfn.CONCAT(Cours_statut[[#This Row],[Code MEQ]],"-",Cours_statut[[#This Row],[Code d''option]],"-0",Cours_statut[[#This Row],[Version du cours]])</f>
        <v>340-102-03-8-02</v>
      </c>
      <c r="F1781">
        <v>4</v>
      </c>
      <c r="G1781">
        <v>1</v>
      </c>
      <c r="H1781" s="2">
        <v>36901</v>
      </c>
      <c r="I1781" t="s">
        <v>960</v>
      </c>
      <c r="J1781">
        <v>3</v>
      </c>
      <c r="K1781" t="e">
        <f>VLOOKUP(Cours_statut[[#This Row],[CodeCours]],Tableau1[[Code de Cours Complet]:[Évaluations]],5,0)</f>
        <v>#N/A</v>
      </c>
      <c r="L1781" s="2">
        <v>37071</v>
      </c>
      <c r="M1781" t="s">
        <v>961</v>
      </c>
      <c r="N1781" t="s">
        <v>344</v>
      </c>
    </row>
    <row r="1782" spans="1:14" hidden="1" x14ac:dyDescent="0.25">
      <c r="A1782" t="s">
        <v>1695</v>
      </c>
      <c r="B1782" t="s">
        <v>1697</v>
      </c>
      <c r="C1782">
        <v>0</v>
      </c>
      <c r="D1782">
        <v>2</v>
      </c>
      <c r="E1782" t="str">
        <f>_xlfn.CONCAT(Cours_statut[[#This Row],[Code MEQ]],"-",Cours_statut[[#This Row],[Code d''option]],"-0",Cours_statut[[#This Row],[Version du cours]])</f>
        <v>340-103-04-0-02</v>
      </c>
      <c r="F1782">
        <v>4</v>
      </c>
      <c r="G1782">
        <v>1</v>
      </c>
      <c r="H1782" s="2">
        <v>36621</v>
      </c>
      <c r="I1782" t="s">
        <v>960</v>
      </c>
      <c r="J1782">
        <v>3</v>
      </c>
      <c r="K1782" t="e">
        <f>VLOOKUP(Cours_statut[[#This Row],[CodeCours]],Tableau1[[Code de Cours Complet]:[Évaluations]],5,0)</f>
        <v>#N/A</v>
      </c>
      <c r="L1782" s="2">
        <v>37071</v>
      </c>
      <c r="M1782" t="s">
        <v>961</v>
      </c>
      <c r="N1782" t="s">
        <v>344</v>
      </c>
    </row>
    <row r="1783" spans="1:14" hidden="1" x14ac:dyDescent="0.25">
      <c r="A1783" t="s">
        <v>1695</v>
      </c>
      <c r="B1783" t="s">
        <v>1699</v>
      </c>
      <c r="C1783">
        <v>1</v>
      </c>
      <c r="D1783">
        <v>2</v>
      </c>
      <c r="E1783" t="str">
        <f>_xlfn.CONCAT(Cours_statut[[#This Row],[Code MEQ]],"-",Cours_statut[[#This Row],[Code d''option]],"-0",Cours_statut[[#This Row],[Version du cours]])</f>
        <v>340-103-04-1-02</v>
      </c>
      <c r="F1783">
        <v>3</v>
      </c>
      <c r="G1783">
        <v>1</v>
      </c>
      <c r="H1783" s="2">
        <v>36073</v>
      </c>
      <c r="I1783" t="s">
        <v>960</v>
      </c>
      <c r="J1783">
        <v>3</v>
      </c>
      <c r="K1783" t="e">
        <f>VLOOKUP(Cours_statut[[#This Row],[CodeCours]],Tableau1[[Code de Cours Complet]:[Évaluations]],5,0)</f>
        <v>#N/A</v>
      </c>
      <c r="L1783" s="2">
        <v>37071</v>
      </c>
      <c r="M1783" t="s">
        <v>961</v>
      </c>
      <c r="N1783" t="s">
        <v>344</v>
      </c>
    </row>
    <row r="1784" spans="1:14" hidden="1" x14ac:dyDescent="0.25">
      <c r="A1784" t="s">
        <v>1695</v>
      </c>
      <c r="B1784" t="s">
        <v>1700</v>
      </c>
      <c r="C1784">
        <v>10</v>
      </c>
      <c r="D1784">
        <v>1</v>
      </c>
      <c r="E1784" t="str">
        <f>_xlfn.CONCAT(Cours_statut[[#This Row],[Code MEQ]],"-",Cours_statut[[#This Row],[Code d''option]],"-0",Cours_statut[[#This Row],[Version du cours]])</f>
        <v>340-103-04-10-01</v>
      </c>
      <c r="F1784">
        <v>0</v>
      </c>
      <c r="G1784">
        <v>1</v>
      </c>
      <c r="H1784" s="2">
        <v>37071</v>
      </c>
      <c r="I1784" t="s">
        <v>960</v>
      </c>
      <c r="J1784">
        <v>3</v>
      </c>
      <c r="K1784" t="e">
        <f>VLOOKUP(Cours_statut[[#This Row],[CodeCours]],Tableau1[[Code de Cours Complet]:[Évaluations]],5,0)</f>
        <v>#N/A</v>
      </c>
      <c r="L1784" s="2">
        <v>37071</v>
      </c>
      <c r="M1784" t="s">
        <v>961</v>
      </c>
      <c r="N1784" t="s">
        <v>344</v>
      </c>
    </row>
    <row r="1785" spans="1:14" hidden="1" x14ac:dyDescent="0.25">
      <c r="A1785" t="s">
        <v>1695</v>
      </c>
      <c r="B1785" t="s">
        <v>1715</v>
      </c>
      <c r="C1785">
        <v>9</v>
      </c>
      <c r="D1785">
        <v>2</v>
      </c>
      <c r="E1785" t="str">
        <f>_xlfn.CONCAT(Cours_statut[[#This Row],[Code MEQ]],"-",Cours_statut[[#This Row],[Code d''option]],"-0",Cours_statut[[#This Row],[Version du cours]])</f>
        <v>340-103-04-9-02</v>
      </c>
      <c r="F1785">
        <v>3</v>
      </c>
      <c r="G1785">
        <v>1</v>
      </c>
      <c r="H1785" s="2">
        <v>36565</v>
      </c>
      <c r="I1785" t="s">
        <v>960</v>
      </c>
      <c r="J1785">
        <v>3</v>
      </c>
      <c r="K1785" t="e">
        <f>VLOOKUP(Cours_statut[[#This Row],[CodeCours]],Tableau1[[Code de Cours Complet]:[Évaluations]],5,0)</f>
        <v>#N/A</v>
      </c>
      <c r="L1785" s="2">
        <v>37071</v>
      </c>
      <c r="M1785" t="s">
        <v>961</v>
      </c>
      <c r="N1785" t="s">
        <v>344</v>
      </c>
    </row>
    <row r="1786" spans="1:14" hidden="1" x14ac:dyDescent="0.25">
      <c r="A1786" t="s">
        <v>1716</v>
      </c>
      <c r="B1786" t="s">
        <v>1718</v>
      </c>
      <c r="C1786">
        <v>0</v>
      </c>
      <c r="D1786">
        <v>2</v>
      </c>
      <c r="E1786" t="str">
        <f>_xlfn.CONCAT(Cours_statut[[#This Row],[Code MEQ]],"-",Cours_statut[[#This Row],[Code d''option]],"-0",Cours_statut[[#This Row],[Version du cours]])</f>
        <v>340-201-84-0-02</v>
      </c>
      <c r="F1786">
        <v>5</v>
      </c>
      <c r="G1786">
        <v>1</v>
      </c>
      <c r="H1786" s="2">
        <v>34470</v>
      </c>
      <c r="I1786" t="s">
        <v>960</v>
      </c>
      <c r="J1786">
        <v>3</v>
      </c>
      <c r="K1786" t="e">
        <f>VLOOKUP(Cours_statut[[#This Row],[CodeCours]],Tableau1[[Code de Cours Complet]:[Évaluations]],5,0)</f>
        <v>#N/A</v>
      </c>
      <c r="L1786" s="2">
        <v>37071</v>
      </c>
      <c r="M1786" t="s">
        <v>961</v>
      </c>
      <c r="N1786" t="s">
        <v>344</v>
      </c>
    </row>
    <row r="1787" spans="1:14" hidden="1" x14ac:dyDescent="0.25">
      <c r="A1787" t="s">
        <v>1726</v>
      </c>
      <c r="B1787" t="s">
        <v>1727</v>
      </c>
      <c r="C1787">
        <v>0</v>
      </c>
      <c r="D1787">
        <v>0</v>
      </c>
      <c r="E1787" t="str">
        <f>_xlfn.CONCAT(Cours_statut[[#This Row],[Code MEQ]],"-",Cours_statut[[#This Row],[Code d''option]],"-0",Cours_statut[[#This Row],[Version du cours]])</f>
        <v>340-401-84-0-00</v>
      </c>
      <c r="F1787">
        <v>5</v>
      </c>
      <c r="G1787">
        <v>1</v>
      </c>
      <c r="H1787" s="2">
        <v>33914</v>
      </c>
      <c r="I1787" t="s">
        <v>960</v>
      </c>
      <c r="J1787">
        <v>3</v>
      </c>
      <c r="K1787" t="e">
        <f>VLOOKUP(Cours_statut[[#This Row],[CodeCours]],Tableau1[[Code de Cours Complet]:[Évaluations]],5,0)</f>
        <v>#N/A</v>
      </c>
      <c r="L1787" s="2">
        <v>37071</v>
      </c>
      <c r="M1787" t="s">
        <v>961</v>
      </c>
      <c r="N1787" t="s">
        <v>344</v>
      </c>
    </row>
    <row r="1788" spans="1:14" hidden="1" x14ac:dyDescent="0.25">
      <c r="A1788" t="s">
        <v>1754</v>
      </c>
      <c r="B1788" t="s">
        <v>1756</v>
      </c>
      <c r="C1788">
        <v>0</v>
      </c>
      <c r="D1788">
        <v>2</v>
      </c>
      <c r="E1788" t="str">
        <f>_xlfn.CONCAT(Cours_statut[[#This Row],[Code MEQ]],"-",Cours_statut[[#This Row],[Code d''option]],"-0",Cours_statut[[#This Row],[Version du cours]])</f>
        <v>340-FPF-03-0-02</v>
      </c>
      <c r="F1788">
        <v>4</v>
      </c>
      <c r="G1788">
        <v>1</v>
      </c>
      <c r="H1788" s="2">
        <v>36586</v>
      </c>
      <c r="I1788" t="s">
        <v>960</v>
      </c>
      <c r="J1788">
        <v>3</v>
      </c>
      <c r="K1788" t="e">
        <f>VLOOKUP(Cours_statut[[#This Row],[CodeCours]],Tableau1[[Code de Cours Complet]:[Évaluations]],5,0)</f>
        <v>#N/A</v>
      </c>
      <c r="L1788" s="2">
        <v>37071</v>
      </c>
      <c r="M1788" t="s">
        <v>961</v>
      </c>
      <c r="N1788" t="s">
        <v>344</v>
      </c>
    </row>
    <row r="1789" spans="1:14" hidden="1" x14ac:dyDescent="0.25">
      <c r="A1789" t="s">
        <v>1754</v>
      </c>
      <c r="B1789" t="s">
        <v>1758</v>
      </c>
      <c r="C1789">
        <v>1</v>
      </c>
      <c r="D1789">
        <v>2</v>
      </c>
      <c r="E1789" t="str">
        <f>_xlfn.CONCAT(Cours_statut[[#This Row],[Code MEQ]],"-",Cours_statut[[#This Row],[Code d''option]],"-0",Cours_statut[[#This Row],[Version du cours]])</f>
        <v>340-FPF-03-1-02</v>
      </c>
      <c r="F1789">
        <v>4</v>
      </c>
      <c r="G1789">
        <v>1</v>
      </c>
      <c r="H1789" s="2">
        <v>36630</v>
      </c>
      <c r="I1789" t="s">
        <v>960</v>
      </c>
      <c r="J1789">
        <v>3</v>
      </c>
      <c r="K1789" t="e">
        <f>VLOOKUP(Cours_statut[[#This Row],[CodeCours]],Tableau1[[Code de Cours Complet]:[Évaluations]],5,0)</f>
        <v>#N/A</v>
      </c>
      <c r="L1789" s="2">
        <v>37071</v>
      </c>
      <c r="M1789" t="s">
        <v>961</v>
      </c>
      <c r="N1789" t="s">
        <v>344</v>
      </c>
    </row>
    <row r="1790" spans="1:14" hidden="1" x14ac:dyDescent="0.25">
      <c r="A1790" t="s">
        <v>1754</v>
      </c>
      <c r="B1790" t="s">
        <v>1759</v>
      </c>
      <c r="C1790">
        <v>10</v>
      </c>
      <c r="D1790">
        <v>1</v>
      </c>
      <c r="E1790" t="str">
        <f>_xlfn.CONCAT(Cours_statut[[#This Row],[Code MEQ]],"-",Cours_statut[[#This Row],[Code d''option]],"-0",Cours_statut[[#This Row],[Version du cours]])</f>
        <v>340-FPF-03-10-01</v>
      </c>
      <c r="F1790">
        <v>0</v>
      </c>
      <c r="G1790">
        <v>1</v>
      </c>
      <c r="H1790" s="2">
        <v>37071</v>
      </c>
      <c r="I1790" t="s">
        <v>960</v>
      </c>
      <c r="J1790">
        <v>3</v>
      </c>
      <c r="K1790" t="e">
        <f>VLOOKUP(Cours_statut[[#This Row],[CodeCours]],Tableau1[[Code de Cours Complet]:[Évaluations]],5,0)</f>
        <v>#N/A</v>
      </c>
      <c r="L1790" s="2">
        <v>37071</v>
      </c>
      <c r="M1790" t="s">
        <v>961</v>
      </c>
      <c r="N1790" t="s">
        <v>344</v>
      </c>
    </row>
    <row r="1791" spans="1:14" hidden="1" x14ac:dyDescent="0.25">
      <c r="A1791" t="s">
        <v>1754</v>
      </c>
      <c r="B1791" t="s">
        <v>1764</v>
      </c>
      <c r="C1791">
        <v>50</v>
      </c>
      <c r="D1791">
        <v>1</v>
      </c>
      <c r="E1791" t="str">
        <f>_xlfn.CONCAT(Cours_statut[[#This Row],[Code MEQ]],"-",Cours_statut[[#This Row],[Code d''option]],"-0",Cours_statut[[#This Row],[Version du cours]])</f>
        <v>340-FPF-03-50-01</v>
      </c>
      <c r="F1791">
        <v>0</v>
      </c>
      <c r="G1791">
        <v>1</v>
      </c>
      <c r="H1791" s="2">
        <v>37071</v>
      </c>
      <c r="I1791" t="s">
        <v>960</v>
      </c>
      <c r="J1791">
        <v>3</v>
      </c>
      <c r="K1791" t="e">
        <f>VLOOKUP(Cours_statut[[#This Row],[CodeCours]],Tableau1[[Code de Cours Complet]:[Évaluations]],5,0)</f>
        <v>#N/A</v>
      </c>
      <c r="L1791" s="2">
        <v>37071</v>
      </c>
      <c r="M1791" t="s">
        <v>961</v>
      </c>
      <c r="N1791" t="s">
        <v>344</v>
      </c>
    </row>
    <row r="1792" spans="1:14" hidden="1" x14ac:dyDescent="0.25">
      <c r="A1792" t="s">
        <v>1769</v>
      </c>
      <c r="B1792" t="s">
        <v>1771</v>
      </c>
      <c r="C1792">
        <v>0</v>
      </c>
      <c r="D1792">
        <v>2</v>
      </c>
      <c r="E1792" t="str">
        <f>_xlfn.CONCAT(Cours_statut[[#This Row],[Code MEQ]],"-",Cours_statut[[#This Row],[Code d''option]],"-0",Cours_statut[[#This Row],[Version du cours]])</f>
        <v>340-FPG-03-0-02</v>
      </c>
      <c r="F1792">
        <v>4</v>
      </c>
      <c r="G1792">
        <v>1</v>
      </c>
      <c r="H1792" s="2">
        <v>36664</v>
      </c>
      <c r="I1792" t="s">
        <v>960</v>
      </c>
      <c r="J1792">
        <v>3</v>
      </c>
      <c r="K1792" t="e">
        <f>VLOOKUP(Cours_statut[[#This Row],[CodeCours]],Tableau1[[Code de Cours Complet]:[Évaluations]],5,0)</f>
        <v>#N/A</v>
      </c>
      <c r="L1792" s="2">
        <v>37071</v>
      </c>
      <c r="M1792" t="s">
        <v>961</v>
      </c>
      <c r="N1792" t="s">
        <v>344</v>
      </c>
    </row>
    <row r="1793" spans="1:14" hidden="1" x14ac:dyDescent="0.25">
      <c r="A1793" t="s">
        <v>1769</v>
      </c>
      <c r="B1793" t="s">
        <v>1773</v>
      </c>
      <c r="C1793">
        <v>1</v>
      </c>
      <c r="D1793">
        <v>2</v>
      </c>
      <c r="E1793" t="str">
        <f>_xlfn.CONCAT(Cours_statut[[#This Row],[Code MEQ]],"-",Cours_statut[[#This Row],[Code d''option]],"-0",Cours_statut[[#This Row],[Version du cours]])</f>
        <v>340-FPG-03-1-02</v>
      </c>
      <c r="F1793">
        <v>4</v>
      </c>
      <c r="G1793">
        <v>1</v>
      </c>
      <c r="H1793" s="2">
        <v>36630</v>
      </c>
      <c r="I1793" t="s">
        <v>960</v>
      </c>
      <c r="J1793">
        <v>3</v>
      </c>
      <c r="K1793" t="e">
        <f>VLOOKUP(Cours_statut[[#This Row],[CodeCours]],Tableau1[[Code de Cours Complet]:[Évaluations]],5,0)</f>
        <v>#N/A</v>
      </c>
      <c r="L1793" s="2">
        <v>37071</v>
      </c>
      <c r="M1793" t="s">
        <v>961</v>
      </c>
      <c r="N1793" t="s">
        <v>344</v>
      </c>
    </row>
    <row r="1794" spans="1:14" hidden="1" x14ac:dyDescent="0.25">
      <c r="A1794" t="s">
        <v>1769</v>
      </c>
      <c r="B1794" t="s">
        <v>1774</v>
      </c>
      <c r="C1794">
        <v>10</v>
      </c>
      <c r="D1794">
        <v>1</v>
      </c>
      <c r="E1794" t="str">
        <f>_xlfn.CONCAT(Cours_statut[[#This Row],[Code MEQ]],"-",Cours_statut[[#This Row],[Code d''option]],"-0",Cours_statut[[#This Row],[Version du cours]])</f>
        <v>340-FPG-03-10-01</v>
      </c>
      <c r="F1794">
        <v>0</v>
      </c>
      <c r="G1794">
        <v>1</v>
      </c>
      <c r="H1794" s="2">
        <v>37071</v>
      </c>
      <c r="I1794" t="s">
        <v>960</v>
      </c>
      <c r="J1794">
        <v>3</v>
      </c>
      <c r="K1794" t="e">
        <f>VLOOKUP(Cours_statut[[#This Row],[CodeCours]],Tableau1[[Code de Cours Complet]:[Évaluations]],5,0)</f>
        <v>#N/A</v>
      </c>
      <c r="L1794" s="2">
        <v>37071</v>
      </c>
      <c r="M1794" t="s">
        <v>961</v>
      </c>
      <c r="N1794" t="s">
        <v>344</v>
      </c>
    </row>
    <row r="1795" spans="1:14" hidden="1" x14ac:dyDescent="0.25">
      <c r="A1795" t="s">
        <v>1769</v>
      </c>
      <c r="B1795" t="s">
        <v>1778</v>
      </c>
      <c r="C1795">
        <v>50</v>
      </c>
      <c r="D1795">
        <v>1</v>
      </c>
      <c r="E1795" t="str">
        <f>_xlfn.CONCAT(Cours_statut[[#This Row],[Code MEQ]],"-",Cours_statut[[#This Row],[Code d''option]],"-0",Cours_statut[[#This Row],[Version du cours]])</f>
        <v>340-FPG-03-50-01</v>
      </c>
      <c r="F1795">
        <v>0</v>
      </c>
      <c r="G1795">
        <v>1</v>
      </c>
      <c r="H1795" s="2">
        <v>37071</v>
      </c>
      <c r="I1795" t="s">
        <v>960</v>
      </c>
      <c r="J1795">
        <v>3</v>
      </c>
      <c r="K1795" t="e">
        <f>VLOOKUP(Cours_statut[[#This Row],[CodeCours]],Tableau1[[Code de Cours Complet]:[Évaluations]],5,0)</f>
        <v>#N/A</v>
      </c>
      <c r="L1795" s="2">
        <v>37071</v>
      </c>
      <c r="M1795" t="s">
        <v>961</v>
      </c>
      <c r="N1795" t="s">
        <v>344</v>
      </c>
    </row>
    <row r="1796" spans="1:14" hidden="1" x14ac:dyDescent="0.25">
      <c r="A1796" t="s">
        <v>1783</v>
      </c>
      <c r="B1796" t="s">
        <v>1785</v>
      </c>
      <c r="C1796">
        <v>0</v>
      </c>
      <c r="D1796">
        <v>2</v>
      </c>
      <c r="E1796" t="str">
        <f>_xlfn.CONCAT(Cours_statut[[#This Row],[Code MEQ]],"-",Cours_statut[[#This Row],[Code d''option]],"-0",Cours_statut[[#This Row],[Version du cours]])</f>
        <v>340-FPH-03-0-02</v>
      </c>
      <c r="F1796">
        <v>4</v>
      </c>
      <c r="G1796">
        <v>1</v>
      </c>
      <c r="H1796" s="2">
        <v>36901</v>
      </c>
      <c r="I1796" t="s">
        <v>960</v>
      </c>
      <c r="J1796">
        <v>3</v>
      </c>
      <c r="K1796" t="e">
        <f>VLOOKUP(Cours_statut[[#This Row],[CodeCours]],Tableau1[[Code de Cours Complet]:[Évaluations]],5,0)</f>
        <v>#N/A</v>
      </c>
      <c r="L1796" s="2">
        <v>37071</v>
      </c>
      <c r="M1796" t="s">
        <v>961</v>
      </c>
      <c r="N1796" t="s">
        <v>344</v>
      </c>
    </row>
    <row r="1797" spans="1:14" hidden="1" x14ac:dyDescent="0.25">
      <c r="A1797" t="s">
        <v>1794</v>
      </c>
      <c r="B1797" t="s">
        <v>1796</v>
      </c>
      <c r="C1797">
        <v>0</v>
      </c>
      <c r="D1797">
        <v>2</v>
      </c>
      <c r="E1797" t="str">
        <f>_xlfn.CONCAT(Cours_statut[[#This Row],[Code MEQ]],"-",Cours_statut[[#This Row],[Code d''option]],"-0",Cours_statut[[#This Row],[Version du cours]])</f>
        <v>340-FPJ-03-0-02</v>
      </c>
      <c r="F1797">
        <v>4</v>
      </c>
      <c r="G1797">
        <v>1</v>
      </c>
      <c r="H1797" s="2">
        <v>36620</v>
      </c>
      <c r="I1797" t="s">
        <v>960</v>
      </c>
      <c r="J1797">
        <v>3</v>
      </c>
      <c r="K1797" t="e">
        <f>VLOOKUP(Cours_statut[[#This Row],[CodeCours]],Tableau1[[Code de Cours Complet]:[Évaluations]],5,0)</f>
        <v>#N/A</v>
      </c>
      <c r="L1797" s="2">
        <v>37071</v>
      </c>
      <c r="M1797" t="s">
        <v>961</v>
      </c>
      <c r="N1797" t="s">
        <v>344</v>
      </c>
    </row>
    <row r="1798" spans="1:14" hidden="1" x14ac:dyDescent="0.25">
      <c r="A1798" t="s">
        <v>1794</v>
      </c>
      <c r="B1798" t="s">
        <v>1797</v>
      </c>
      <c r="C1798">
        <v>10</v>
      </c>
      <c r="D1798">
        <v>1</v>
      </c>
      <c r="E1798" t="str">
        <f>_xlfn.CONCAT(Cours_statut[[#This Row],[Code MEQ]],"-",Cours_statut[[#This Row],[Code d''option]],"-0",Cours_statut[[#This Row],[Version du cours]])</f>
        <v>340-FPJ-03-10-01</v>
      </c>
      <c r="F1798">
        <v>0</v>
      </c>
      <c r="G1798">
        <v>1</v>
      </c>
      <c r="H1798" s="2">
        <v>37071</v>
      </c>
      <c r="I1798" t="s">
        <v>960</v>
      </c>
      <c r="J1798">
        <v>3</v>
      </c>
      <c r="K1798" t="e">
        <f>VLOOKUP(Cours_statut[[#This Row],[CodeCours]],Tableau1[[Code de Cours Complet]:[Évaluations]],5,0)</f>
        <v>#N/A</v>
      </c>
      <c r="L1798" s="2">
        <v>37071</v>
      </c>
      <c r="M1798" t="s">
        <v>961</v>
      </c>
      <c r="N1798" t="s">
        <v>344</v>
      </c>
    </row>
    <row r="1799" spans="1:14" hidden="1" x14ac:dyDescent="0.25">
      <c r="A1799" t="s">
        <v>1841</v>
      </c>
      <c r="B1799" t="s">
        <v>1845</v>
      </c>
      <c r="C1799">
        <v>1</v>
      </c>
      <c r="D1799">
        <v>2</v>
      </c>
      <c r="E1799" t="str">
        <f>_xlfn.CONCAT(Cours_statut[[#This Row],[Code MEQ]],"-",Cours_statut[[#This Row],[Code d''option]],"-0",Cours_statut[[#This Row],[Version du cours]])</f>
        <v>350-102-91-1-02</v>
      </c>
      <c r="F1799">
        <v>4</v>
      </c>
      <c r="G1799">
        <v>1</v>
      </c>
      <c r="H1799" s="2">
        <v>36501</v>
      </c>
      <c r="I1799" t="s">
        <v>960</v>
      </c>
      <c r="J1799">
        <v>3</v>
      </c>
      <c r="K1799" t="e">
        <f>VLOOKUP(Cours_statut[[#This Row],[CodeCours]],Tableau1[[Code de Cours Complet]:[Évaluations]],5,0)</f>
        <v>#N/A</v>
      </c>
      <c r="L1799" s="2">
        <v>37071</v>
      </c>
      <c r="M1799" t="s">
        <v>961</v>
      </c>
      <c r="N1799" t="s">
        <v>344</v>
      </c>
    </row>
    <row r="1800" spans="1:14" hidden="1" x14ac:dyDescent="0.25">
      <c r="A1800" t="s">
        <v>1841</v>
      </c>
      <c r="B1800" t="s">
        <v>1858</v>
      </c>
      <c r="C1800">
        <v>7</v>
      </c>
      <c r="D1800">
        <v>2</v>
      </c>
      <c r="E1800" t="str">
        <f>_xlfn.CONCAT(Cours_statut[[#This Row],[Code MEQ]],"-",Cours_statut[[#This Row],[Code d''option]],"-0",Cours_statut[[#This Row],[Version du cours]])</f>
        <v>350-102-91-7-02</v>
      </c>
      <c r="F1800">
        <v>4</v>
      </c>
      <c r="G1800">
        <v>1</v>
      </c>
      <c r="H1800" s="2">
        <v>36965</v>
      </c>
      <c r="I1800" t="s">
        <v>960</v>
      </c>
      <c r="J1800">
        <v>3</v>
      </c>
      <c r="K1800" t="e">
        <f>VLOOKUP(Cours_statut[[#This Row],[CodeCours]],Tableau1[[Code de Cours Complet]:[Évaluations]],5,0)</f>
        <v>#N/A</v>
      </c>
      <c r="L1800" s="2">
        <v>37071</v>
      </c>
      <c r="M1800" t="s">
        <v>961</v>
      </c>
      <c r="N1800" t="s">
        <v>344</v>
      </c>
    </row>
    <row r="1801" spans="1:14" hidden="1" x14ac:dyDescent="0.25">
      <c r="A1801" t="s">
        <v>1888</v>
      </c>
      <c r="B1801" t="s">
        <v>1890</v>
      </c>
      <c r="C1801">
        <v>0</v>
      </c>
      <c r="D1801">
        <v>2</v>
      </c>
      <c r="E1801" t="str">
        <f>_xlfn.CONCAT(Cours_statut[[#This Row],[Code MEQ]],"-",Cours_statut[[#This Row],[Code d''option]],"-0",Cours_statut[[#This Row],[Version du cours]])</f>
        <v>350-901-91-0-02</v>
      </c>
      <c r="F1801">
        <v>4</v>
      </c>
      <c r="G1801">
        <v>1</v>
      </c>
      <c r="H1801" s="2">
        <v>36859</v>
      </c>
      <c r="I1801" t="s">
        <v>960</v>
      </c>
      <c r="J1801">
        <v>3</v>
      </c>
      <c r="K1801" t="e">
        <f>VLOOKUP(Cours_statut[[#This Row],[CodeCours]],Tableau1[[Code de Cours Complet]:[Évaluations]],5,0)</f>
        <v>#N/A</v>
      </c>
      <c r="L1801" s="2">
        <v>37071</v>
      </c>
      <c r="M1801" t="s">
        <v>961</v>
      </c>
      <c r="N1801" t="s">
        <v>344</v>
      </c>
    </row>
    <row r="1802" spans="1:14" hidden="1" x14ac:dyDescent="0.25">
      <c r="A1802" t="s">
        <v>1897</v>
      </c>
      <c r="B1802" t="s">
        <v>1898</v>
      </c>
      <c r="C1802">
        <v>0</v>
      </c>
      <c r="D1802">
        <v>0</v>
      </c>
      <c r="E1802" t="str">
        <f>_xlfn.CONCAT(Cours_statut[[#This Row],[Code MEQ]],"-",Cours_statut[[#This Row],[Code d''option]],"-0",Cours_statut[[#This Row],[Version du cours]])</f>
        <v>350-903-91-0-00</v>
      </c>
      <c r="F1802">
        <v>4</v>
      </c>
      <c r="G1802">
        <v>1</v>
      </c>
      <c r="H1802" s="2">
        <v>36420</v>
      </c>
      <c r="I1802" t="s">
        <v>960</v>
      </c>
      <c r="J1802">
        <v>3</v>
      </c>
      <c r="K1802" t="e">
        <f>VLOOKUP(Cours_statut[[#This Row],[CodeCours]],Tableau1[[Code de Cours Complet]:[Évaluations]],5,0)</f>
        <v>#N/A</v>
      </c>
      <c r="L1802" s="2">
        <v>37071</v>
      </c>
      <c r="M1802" t="s">
        <v>961</v>
      </c>
      <c r="N1802" t="s">
        <v>344</v>
      </c>
    </row>
    <row r="1803" spans="1:14" hidden="1" x14ac:dyDescent="0.25">
      <c r="A1803" t="s">
        <v>1901</v>
      </c>
      <c r="B1803" t="s">
        <v>1903</v>
      </c>
      <c r="C1803">
        <v>0</v>
      </c>
      <c r="D1803">
        <v>2</v>
      </c>
      <c r="E1803" t="str">
        <f>_xlfn.CONCAT(Cours_statut[[#This Row],[Code MEQ]],"-",Cours_statut[[#This Row],[Code d''option]],"-0",Cours_statut[[#This Row],[Version du cours]])</f>
        <v>350-914-91-0-02</v>
      </c>
      <c r="F1803">
        <v>4</v>
      </c>
      <c r="G1803">
        <v>1</v>
      </c>
      <c r="H1803" s="2">
        <v>36847</v>
      </c>
      <c r="I1803" t="s">
        <v>960</v>
      </c>
      <c r="J1803">
        <v>3</v>
      </c>
      <c r="K1803" t="e">
        <f>VLOOKUP(Cours_statut[[#This Row],[CodeCours]],Tableau1[[Code de Cours Complet]:[Évaluations]],5,0)</f>
        <v>#N/A</v>
      </c>
      <c r="L1803" s="2">
        <v>37071</v>
      </c>
      <c r="M1803" t="s">
        <v>961</v>
      </c>
      <c r="N1803" t="s">
        <v>344</v>
      </c>
    </row>
    <row r="1804" spans="1:14" hidden="1" x14ac:dyDescent="0.25">
      <c r="A1804" t="s">
        <v>1901</v>
      </c>
      <c r="B1804" t="s">
        <v>1910</v>
      </c>
      <c r="C1804">
        <v>8</v>
      </c>
      <c r="D1804">
        <v>2</v>
      </c>
      <c r="E1804" t="str">
        <f>_xlfn.CONCAT(Cours_statut[[#This Row],[Code MEQ]],"-",Cours_statut[[#This Row],[Code d''option]],"-0",Cours_statut[[#This Row],[Version du cours]])</f>
        <v>350-914-91-8-02</v>
      </c>
      <c r="F1804">
        <v>4</v>
      </c>
      <c r="G1804">
        <v>1</v>
      </c>
      <c r="H1804" s="2">
        <v>36901</v>
      </c>
      <c r="I1804" t="s">
        <v>960</v>
      </c>
      <c r="J1804">
        <v>3</v>
      </c>
      <c r="K1804" t="e">
        <f>VLOOKUP(Cours_statut[[#This Row],[CodeCours]],Tableau1[[Code de Cours Complet]:[Évaluations]],5,0)</f>
        <v>#N/A</v>
      </c>
      <c r="L1804" s="2">
        <v>37071</v>
      </c>
      <c r="M1804" t="s">
        <v>961</v>
      </c>
      <c r="N1804" t="s">
        <v>344</v>
      </c>
    </row>
    <row r="1805" spans="1:14" hidden="1" x14ac:dyDescent="0.25">
      <c r="A1805" t="s">
        <v>1913</v>
      </c>
      <c r="B1805" t="s">
        <v>1914</v>
      </c>
      <c r="C1805">
        <v>0</v>
      </c>
      <c r="D1805">
        <v>0</v>
      </c>
      <c r="E1805" t="str">
        <f>_xlfn.CONCAT(Cours_statut[[#This Row],[Code MEQ]],"-",Cours_statut[[#This Row],[Code d''option]],"-0",Cours_statut[[#This Row],[Version du cours]])</f>
        <v>350-FPF-03-0-00</v>
      </c>
      <c r="F1805">
        <v>5</v>
      </c>
      <c r="G1805">
        <v>1</v>
      </c>
      <c r="H1805" s="2">
        <v>35347</v>
      </c>
      <c r="I1805" t="s">
        <v>960</v>
      </c>
      <c r="J1805">
        <v>3</v>
      </c>
      <c r="K1805" t="e">
        <f>VLOOKUP(Cours_statut[[#This Row],[CodeCours]],Tableau1[[Code de Cours Complet]:[Évaluations]],5,0)</f>
        <v>#N/A</v>
      </c>
      <c r="L1805" s="2">
        <v>37071</v>
      </c>
      <c r="M1805" t="s">
        <v>961</v>
      </c>
      <c r="N1805" t="s">
        <v>344</v>
      </c>
    </row>
    <row r="1806" spans="1:14" hidden="1" x14ac:dyDescent="0.25">
      <c r="A1806" t="s">
        <v>1922</v>
      </c>
      <c r="B1806" t="s">
        <v>1927</v>
      </c>
      <c r="C1806">
        <v>0</v>
      </c>
      <c r="D1806">
        <v>5</v>
      </c>
      <c r="E1806" t="str">
        <f>_xlfn.CONCAT(Cours_statut[[#This Row],[Code MEQ]],"-",Cours_statut[[#This Row],[Code d''option]],"-0",Cours_statut[[#This Row],[Version du cours]])</f>
        <v>360-300-91-0-05</v>
      </c>
      <c r="F1806">
        <v>4</v>
      </c>
      <c r="G1806">
        <v>1</v>
      </c>
      <c r="H1806" s="2">
        <v>37013</v>
      </c>
      <c r="I1806" t="s">
        <v>960</v>
      </c>
      <c r="J1806">
        <v>3</v>
      </c>
      <c r="K1806" t="e">
        <f>VLOOKUP(Cours_statut[[#This Row],[CodeCours]],Tableau1[[Code de Cours Complet]:[Évaluations]],5,0)</f>
        <v>#N/A</v>
      </c>
      <c r="L1806" s="2">
        <v>37071</v>
      </c>
      <c r="M1806" t="s">
        <v>961</v>
      </c>
      <c r="N1806" t="s">
        <v>344</v>
      </c>
    </row>
    <row r="1807" spans="1:14" hidden="1" x14ac:dyDescent="0.25">
      <c r="A1807" t="s">
        <v>1922</v>
      </c>
      <c r="B1807" t="s">
        <v>1941</v>
      </c>
      <c r="C1807">
        <v>7</v>
      </c>
      <c r="D1807">
        <v>4</v>
      </c>
      <c r="E1807" t="str">
        <f>_xlfn.CONCAT(Cours_statut[[#This Row],[Code MEQ]],"-",Cours_statut[[#This Row],[Code d''option]],"-0",Cours_statut[[#This Row],[Version du cours]])</f>
        <v>360-300-91-7-04</v>
      </c>
      <c r="F1807">
        <v>4</v>
      </c>
      <c r="G1807">
        <v>1</v>
      </c>
      <c r="H1807" s="2">
        <v>36965</v>
      </c>
      <c r="I1807" t="s">
        <v>960</v>
      </c>
      <c r="J1807">
        <v>3</v>
      </c>
      <c r="K1807" t="e">
        <f>VLOOKUP(Cours_statut[[#This Row],[CodeCours]],Tableau1[[Code de Cours Complet]:[Évaluations]],5,0)</f>
        <v>#N/A</v>
      </c>
      <c r="L1807" s="2">
        <v>37071</v>
      </c>
      <c r="M1807" t="s">
        <v>961</v>
      </c>
      <c r="N1807" t="s">
        <v>344</v>
      </c>
    </row>
    <row r="1808" spans="1:14" hidden="1" x14ac:dyDescent="0.25">
      <c r="A1808" t="s">
        <v>1981</v>
      </c>
      <c r="B1808" t="s">
        <v>1983</v>
      </c>
      <c r="C1808">
        <v>0</v>
      </c>
      <c r="D1808">
        <v>2</v>
      </c>
      <c r="E1808" t="str">
        <f>_xlfn.CONCAT(Cours_statut[[#This Row],[Code MEQ]],"-",Cours_statut[[#This Row],[Code d''option]],"-0",Cours_statut[[#This Row],[Version du cours]])</f>
        <v>381-900-91-0-02</v>
      </c>
      <c r="F1808">
        <v>4</v>
      </c>
      <c r="G1808">
        <v>1</v>
      </c>
      <c r="H1808" s="2">
        <v>36621</v>
      </c>
      <c r="I1808" t="s">
        <v>960</v>
      </c>
      <c r="J1808">
        <v>3</v>
      </c>
      <c r="K1808" t="e">
        <f>VLOOKUP(Cours_statut[[#This Row],[CodeCours]],Tableau1[[Code de Cours Complet]:[Évaluations]],5,0)</f>
        <v>#N/A</v>
      </c>
      <c r="L1808" s="2">
        <v>37071</v>
      </c>
      <c r="M1808" t="s">
        <v>961</v>
      </c>
      <c r="N1808" t="s">
        <v>344</v>
      </c>
    </row>
    <row r="1809" spans="1:14" hidden="1" x14ac:dyDescent="0.25">
      <c r="A1809" t="s">
        <v>1999</v>
      </c>
      <c r="B1809" t="s">
        <v>2003</v>
      </c>
      <c r="C1809">
        <v>0</v>
      </c>
      <c r="D1809">
        <v>4</v>
      </c>
      <c r="E1809" t="str">
        <f>_xlfn.CONCAT(Cours_statut[[#This Row],[Code MEQ]],"-",Cours_statut[[#This Row],[Code d''option]],"-0",Cours_statut[[#This Row],[Version du cours]])</f>
        <v>383-920-90-0-04</v>
      </c>
      <c r="F1809">
        <v>4</v>
      </c>
      <c r="G1809">
        <v>1</v>
      </c>
      <c r="H1809" s="2">
        <v>37035</v>
      </c>
      <c r="I1809" t="s">
        <v>960</v>
      </c>
      <c r="J1809">
        <v>3</v>
      </c>
      <c r="K1809" t="e">
        <f>VLOOKUP(Cours_statut[[#This Row],[CodeCours]],Tableau1[[Code de Cours Complet]:[Évaluations]],5,0)</f>
        <v>#N/A</v>
      </c>
      <c r="L1809" s="2">
        <v>37071</v>
      </c>
      <c r="M1809" t="s">
        <v>961</v>
      </c>
      <c r="N1809" t="s">
        <v>344</v>
      </c>
    </row>
    <row r="1810" spans="1:14" hidden="1" x14ac:dyDescent="0.25">
      <c r="A1810" t="s">
        <v>2021</v>
      </c>
      <c r="B1810" t="s">
        <v>2023</v>
      </c>
      <c r="C1810">
        <v>0</v>
      </c>
      <c r="D1810">
        <v>2</v>
      </c>
      <c r="E1810" t="str">
        <f>_xlfn.CONCAT(Cours_statut[[#This Row],[Code MEQ]],"-",Cours_statut[[#This Row],[Code d''option]],"-0",Cours_statut[[#This Row],[Version du cours]])</f>
        <v>383-924-90-0-02</v>
      </c>
      <c r="F1810">
        <v>5</v>
      </c>
      <c r="G1810">
        <v>1</v>
      </c>
      <c r="H1810" s="2">
        <v>35808</v>
      </c>
      <c r="I1810" t="s">
        <v>960</v>
      </c>
      <c r="J1810">
        <v>3</v>
      </c>
      <c r="K1810" t="e">
        <f>VLOOKUP(Cours_statut[[#This Row],[CodeCours]],Tableau1[[Code de Cours Complet]:[Évaluations]],5,0)</f>
        <v>#N/A</v>
      </c>
      <c r="L1810" s="2">
        <v>37071</v>
      </c>
      <c r="M1810" t="s">
        <v>961</v>
      </c>
      <c r="N1810" t="s">
        <v>344</v>
      </c>
    </row>
    <row r="1811" spans="1:14" hidden="1" x14ac:dyDescent="0.25">
      <c r="A1811" t="s">
        <v>2050</v>
      </c>
      <c r="B1811" t="s">
        <v>2053</v>
      </c>
      <c r="C1811">
        <v>0</v>
      </c>
      <c r="D1811">
        <v>3</v>
      </c>
      <c r="E1811" t="str">
        <f>_xlfn.CONCAT(Cours_statut[[#This Row],[Code MEQ]],"-",Cours_statut[[#This Row],[Code d''option]],"-0",Cours_statut[[#This Row],[Version du cours]])</f>
        <v>385-950-91-0-03</v>
      </c>
      <c r="F1811">
        <v>4</v>
      </c>
      <c r="G1811">
        <v>1</v>
      </c>
      <c r="H1811" s="2">
        <v>36850</v>
      </c>
      <c r="I1811" t="s">
        <v>960</v>
      </c>
      <c r="J1811">
        <v>3</v>
      </c>
      <c r="K1811" t="e">
        <f>VLOOKUP(Cours_statut[[#This Row],[CodeCours]],Tableau1[[Code de Cours Complet]:[Évaluations]],5,0)</f>
        <v>#N/A</v>
      </c>
      <c r="L1811" s="2">
        <v>37071</v>
      </c>
      <c r="M1811" t="s">
        <v>961</v>
      </c>
      <c r="N1811" t="s">
        <v>344</v>
      </c>
    </row>
    <row r="1812" spans="1:14" hidden="1" x14ac:dyDescent="0.25">
      <c r="A1812" t="s">
        <v>2080</v>
      </c>
      <c r="B1812" t="s">
        <v>2081</v>
      </c>
      <c r="C1812">
        <v>0</v>
      </c>
      <c r="D1812">
        <v>0</v>
      </c>
      <c r="E1812" t="str">
        <f>_xlfn.CONCAT(Cours_statut[[#This Row],[Code MEQ]],"-",Cours_statut[[#This Row],[Code d''option]],"-0",Cours_statut[[#This Row],[Version du cours]])</f>
        <v>387-937-91-0-00</v>
      </c>
      <c r="F1812">
        <v>5</v>
      </c>
      <c r="G1812">
        <v>1</v>
      </c>
      <c r="H1812" s="2">
        <v>34970</v>
      </c>
      <c r="I1812" t="s">
        <v>960</v>
      </c>
      <c r="J1812">
        <v>3</v>
      </c>
      <c r="K1812" t="e">
        <f>VLOOKUP(Cours_statut[[#This Row],[CodeCours]],Tableau1[[Code de Cours Complet]:[Évaluations]],5,0)</f>
        <v>#N/A</v>
      </c>
      <c r="L1812" s="2">
        <v>37071</v>
      </c>
      <c r="M1812" t="s">
        <v>961</v>
      </c>
      <c r="N1812" t="s">
        <v>344</v>
      </c>
    </row>
    <row r="1813" spans="1:14" hidden="1" x14ac:dyDescent="0.25">
      <c r="A1813" t="s">
        <v>2087</v>
      </c>
      <c r="B1813" t="s">
        <v>2089</v>
      </c>
      <c r="C1813">
        <v>0</v>
      </c>
      <c r="D1813">
        <v>2</v>
      </c>
      <c r="E1813" t="str">
        <f>_xlfn.CONCAT(Cours_statut[[#This Row],[Code MEQ]],"-",Cours_statut[[#This Row],[Code d''option]],"-0",Cours_statut[[#This Row],[Version du cours]])</f>
        <v>387-960-91-0-02</v>
      </c>
      <c r="F1813">
        <v>4</v>
      </c>
      <c r="G1813">
        <v>1</v>
      </c>
      <c r="H1813" s="2">
        <v>36467</v>
      </c>
      <c r="I1813" t="s">
        <v>960</v>
      </c>
      <c r="J1813">
        <v>3</v>
      </c>
      <c r="K1813" t="e">
        <f>VLOOKUP(Cours_statut[[#This Row],[CodeCours]],Tableau1[[Code de Cours Complet]:[Évaluations]],5,0)</f>
        <v>#N/A</v>
      </c>
      <c r="L1813" s="2">
        <v>37071</v>
      </c>
      <c r="M1813" t="s">
        <v>961</v>
      </c>
      <c r="N1813" t="s">
        <v>344</v>
      </c>
    </row>
    <row r="1814" spans="1:14" hidden="1" x14ac:dyDescent="0.25">
      <c r="A1814" t="s">
        <v>2094</v>
      </c>
      <c r="B1814" t="s">
        <v>2095</v>
      </c>
      <c r="C1814">
        <v>0</v>
      </c>
      <c r="D1814">
        <v>0</v>
      </c>
      <c r="E1814" t="str">
        <f>_xlfn.CONCAT(Cours_statut[[#This Row],[Code MEQ]],"-",Cours_statut[[#This Row],[Code d''option]],"-0",Cours_statut[[#This Row],[Version du cours]])</f>
        <v>387-961-91-0-00</v>
      </c>
      <c r="F1814">
        <v>5</v>
      </c>
      <c r="G1814">
        <v>1</v>
      </c>
      <c r="H1814" s="2">
        <v>35678</v>
      </c>
      <c r="I1814" t="s">
        <v>960</v>
      </c>
      <c r="J1814">
        <v>3</v>
      </c>
      <c r="K1814" t="e">
        <f>VLOOKUP(Cours_statut[[#This Row],[CodeCours]],Tableau1[[Code de Cours Complet]:[Évaluations]],5,0)</f>
        <v>#N/A</v>
      </c>
      <c r="L1814" s="2">
        <v>37071</v>
      </c>
      <c r="M1814" t="s">
        <v>961</v>
      </c>
      <c r="N1814" t="s">
        <v>344</v>
      </c>
    </row>
    <row r="1815" spans="1:14" hidden="1" x14ac:dyDescent="0.25">
      <c r="A1815" t="s">
        <v>2098</v>
      </c>
      <c r="B1815" t="s">
        <v>2100</v>
      </c>
      <c r="C1815">
        <v>0</v>
      </c>
      <c r="D1815">
        <v>2</v>
      </c>
      <c r="E1815" t="str">
        <f>_xlfn.CONCAT(Cours_statut[[#This Row],[Code MEQ]],"-",Cours_statut[[#This Row],[Code d''option]],"-0",Cours_statut[[#This Row],[Version du cours]])</f>
        <v>387-970-91-0-02</v>
      </c>
      <c r="F1815">
        <v>4</v>
      </c>
      <c r="G1815">
        <v>1</v>
      </c>
      <c r="H1815" s="2">
        <v>36956</v>
      </c>
      <c r="I1815" t="s">
        <v>960</v>
      </c>
      <c r="J1815">
        <v>3</v>
      </c>
      <c r="K1815" t="e">
        <f>VLOOKUP(Cours_statut[[#This Row],[CodeCours]],Tableau1[[Code de Cours Complet]:[Évaluations]],5,0)</f>
        <v>#N/A</v>
      </c>
      <c r="L1815" s="2">
        <v>37071</v>
      </c>
      <c r="M1815" t="s">
        <v>961</v>
      </c>
      <c r="N1815" t="s">
        <v>344</v>
      </c>
    </row>
    <row r="1816" spans="1:14" hidden="1" x14ac:dyDescent="0.25">
      <c r="A1816" t="s">
        <v>2122</v>
      </c>
      <c r="B1816" t="s">
        <v>2126</v>
      </c>
      <c r="C1816">
        <v>0</v>
      </c>
      <c r="D1816">
        <v>4</v>
      </c>
      <c r="E1816" t="str">
        <f>_xlfn.CONCAT(Cours_statut[[#This Row],[Code MEQ]],"-",Cours_statut[[#This Row],[Code d''option]],"-0",Cours_statut[[#This Row],[Version du cours]])</f>
        <v>401-399-90-0-04</v>
      </c>
      <c r="F1816">
        <v>4</v>
      </c>
      <c r="G1816">
        <v>1</v>
      </c>
      <c r="H1816" s="2">
        <v>36536</v>
      </c>
      <c r="I1816" t="s">
        <v>960</v>
      </c>
      <c r="J1816">
        <v>3</v>
      </c>
      <c r="K1816" t="e">
        <f>VLOOKUP(Cours_statut[[#This Row],[CodeCours]],Tableau1[[Code de Cours Complet]:[Évaluations]],5,0)</f>
        <v>#N/A</v>
      </c>
      <c r="L1816" s="2">
        <v>37071</v>
      </c>
      <c r="M1816" t="s">
        <v>961</v>
      </c>
      <c r="N1816" t="s">
        <v>344</v>
      </c>
    </row>
    <row r="1817" spans="1:14" hidden="1" x14ac:dyDescent="0.25">
      <c r="A1817" t="s">
        <v>2141</v>
      </c>
      <c r="B1817" t="s">
        <v>2144</v>
      </c>
      <c r="C1817">
        <v>0</v>
      </c>
      <c r="D1817">
        <v>3</v>
      </c>
      <c r="E1817" t="str">
        <f>_xlfn.CONCAT(Cours_statut[[#This Row],[Code MEQ]],"-",Cours_statut[[#This Row],[Code d''option]],"-0",Cours_statut[[#This Row],[Version du cours]])</f>
        <v>401-401-90-0-03</v>
      </c>
      <c r="F1817">
        <v>5</v>
      </c>
      <c r="G1817">
        <v>1</v>
      </c>
      <c r="H1817" s="2">
        <v>36430</v>
      </c>
      <c r="I1817" t="s">
        <v>960</v>
      </c>
      <c r="J1817">
        <v>3</v>
      </c>
      <c r="K1817" t="e">
        <f>VLOOKUP(Cours_statut[[#This Row],[CodeCours]],Tableau1[[Code de Cours Complet]:[Évaluations]],5,0)</f>
        <v>#N/A</v>
      </c>
      <c r="L1817" s="2">
        <v>37071</v>
      </c>
      <c r="M1817" t="s">
        <v>961</v>
      </c>
      <c r="N1817" t="s">
        <v>344</v>
      </c>
    </row>
    <row r="1818" spans="1:14" hidden="1" x14ac:dyDescent="0.25">
      <c r="A1818" t="s">
        <v>2155</v>
      </c>
      <c r="B1818" t="s">
        <v>2159</v>
      </c>
      <c r="C1818">
        <v>0</v>
      </c>
      <c r="D1818">
        <v>4</v>
      </c>
      <c r="E1818" t="str">
        <f>_xlfn.CONCAT(Cours_statut[[#This Row],[Code MEQ]],"-",Cours_statut[[#This Row],[Code d''option]],"-0",Cours_statut[[#This Row],[Version du cours]])</f>
        <v>401-425-90-0-04</v>
      </c>
      <c r="F1818">
        <v>4</v>
      </c>
      <c r="G1818">
        <v>1</v>
      </c>
      <c r="H1818" s="2">
        <v>36564</v>
      </c>
      <c r="I1818" t="s">
        <v>960</v>
      </c>
      <c r="J1818">
        <v>3</v>
      </c>
      <c r="K1818" t="e">
        <f>VLOOKUP(Cours_statut[[#This Row],[CodeCours]],Tableau1[[Code de Cours Complet]:[Évaluations]],5,0)</f>
        <v>#N/A</v>
      </c>
      <c r="L1818" s="2">
        <v>37071</v>
      </c>
      <c r="M1818" t="s">
        <v>961</v>
      </c>
      <c r="N1818" t="s">
        <v>344</v>
      </c>
    </row>
    <row r="1819" spans="1:14" hidden="1" x14ac:dyDescent="0.25">
      <c r="A1819" t="s">
        <v>2169</v>
      </c>
      <c r="B1819" t="s">
        <v>2172</v>
      </c>
      <c r="C1819">
        <v>0</v>
      </c>
      <c r="D1819">
        <v>3</v>
      </c>
      <c r="E1819" t="str">
        <f>_xlfn.CONCAT(Cours_statut[[#This Row],[Code MEQ]],"-",Cours_statut[[#This Row],[Code d''option]],"-0",Cours_statut[[#This Row],[Version du cours]])</f>
        <v>401-435-90-0-03</v>
      </c>
      <c r="F1819">
        <v>4</v>
      </c>
      <c r="G1819">
        <v>1</v>
      </c>
      <c r="H1819" s="2">
        <v>36850</v>
      </c>
      <c r="I1819" t="s">
        <v>960</v>
      </c>
      <c r="J1819">
        <v>3</v>
      </c>
      <c r="K1819" t="e">
        <f>VLOOKUP(Cours_statut[[#This Row],[CodeCours]],Tableau1[[Code de Cours Complet]:[Évaluations]],5,0)</f>
        <v>#N/A</v>
      </c>
      <c r="L1819" s="2">
        <v>37071</v>
      </c>
      <c r="M1819" t="s">
        <v>961</v>
      </c>
      <c r="N1819" t="s">
        <v>344</v>
      </c>
    </row>
    <row r="1820" spans="1:14" hidden="1" x14ac:dyDescent="0.25">
      <c r="A1820" t="s">
        <v>2169</v>
      </c>
      <c r="B1820" t="s">
        <v>2176</v>
      </c>
      <c r="C1820">
        <v>7</v>
      </c>
      <c r="D1820">
        <v>3</v>
      </c>
      <c r="E1820" t="str">
        <f>_xlfn.CONCAT(Cours_statut[[#This Row],[Code MEQ]],"-",Cours_statut[[#This Row],[Code d''option]],"-0",Cours_statut[[#This Row],[Version du cours]])</f>
        <v>401-435-90-7-03</v>
      </c>
      <c r="F1820">
        <v>4</v>
      </c>
      <c r="G1820">
        <v>1</v>
      </c>
      <c r="H1820" s="2">
        <v>36965</v>
      </c>
      <c r="I1820" t="s">
        <v>960</v>
      </c>
      <c r="J1820">
        <v>3</v>
      </c>
      <c r="K1820" t="e">
        <f>VLOOKUP(Cours_statut[[#This Row],[CodeCours]],Tableau1[[Code de Cours Complet]:[Évaluations]],5,0)</f>
        <v>#N/A</v>
      </c>
      <c r="L1820" s="2">
        <v>37071</v>
      </c>
      <c r="M1820" t="s">
        <v>961</v>
      </c>
      <c r="N1820" t="s">
        <v>344</v>
      </c>
    </row>
    <row r="1821" spans="1:14" hidden="1" x14ac:dyDescent="0.25">
      <c r="A1821" t="s">
        <v>2184</v>
      </c>
      <c r="B1821" t="s">
        <v>2185</v>
      </c>
      <c r="C1821">
        <v>0</v>
      </c>
      <c r="D1821">
        <v>0</v>
      </c>
      <c r="E1821" t="str">
        <f>_xlfn.CONCAT(Cours_statut[[#This Row],[Code MEQ]],"-",Cours_statut[[#This Row],[Code d''option]],"-0",Cours_statut[[#This Row],[Version du cours]])</f>
        <v>401-913-91-0-00</v>
      </c>
      <c r="F1821">
        <v>5</v>
      </c>
      <c r="G1821">
        <v>1</v>
      </c>
      <c r="H1821" s="2">
        <v>34984</v>
      </c>
      <c r="I1821" t="s">
        <v>960</v>
      </c>
      <c r="J1821">
        <v>3</v>
      </c>
      <c r="K1821" t="e">
        <f>VLOOKUP(Cours_statut[[#This Row],[CodeCours]],Tableau1[[Code de Cours Complet]:[Évaluations]],5,0)</f>
        <v>#N/A</v>
      </c>
      <c r="L1821" s="2">
        <v>37071</v>
      </c>
      <c r="M1821" t="s">
        <v>961</v>
      </c>
      <c r="N1821" t="s">
        <v>344</v>
      </c>
    </row>
    <row r="1822" spans="1:14" hidden="1" x14ac:dyDescent="0.25">
      <c r="A1822" t="s">
        <v>2216</v>
      </c>
      <c r="B1822" t="s">
        <v>2218</v>
      </c>
      <c r="C1822">
        <v>0</v>
      </c>
      <c r="D1822">
        <v>2</v>
      </c>
      <c r="E1822" t="str">
        <f>_xlfn.CONCAT(Cours_statut[[#This Row],[Code MEQ]],"-",Cours_statut[[#This Row],[Code d''option]],"-0",Cours_statut[[#This Row],[Version du cours]])</f>
        <v>410-110-90-0-02</v>
      </c>
      <c r="F1822">
        <v>4</v>
      </c>
      <c r="G1822">
        <v>1</v>
      </c>
      <c r="H1822" s="2">
        <v>36559</v>
      </c>
      <c r="I1822" t="s">
        <v>960</v>
      </c>
      <c r="J1822">
        <v>3</v>
      </c>
      <c r="K1822" t="e">
        <f>VLOOKUP(Cours_statut[[#This Row],[CodeCours]],Tableau1[[Code de Cours Complet]:[Évaluations]],5,0)</f>
        <v>#N/A</v>
      </c>
      <c r="L1822" s="2">
        <v>37071</v>
      </c>
      <c r="M1822" t="s">
        <v>961</v>
      </c>
      <c r="N1822" t="s">
        <v>344</v>
      </c>
    </row>
    <row r="1823" spans="1:14" hidden="1" x14ac:dyDescent="0.25">
      <c r="A1823" t="s">
        <v>2251</v>
      </c>
      <c r="B1823" t="s">
        <v>2252</v>
      </c>
      <c r="C1823">
        <v>0</v>
      </c>
      <c r="D1823">
        <v>0</v>
      </c>
      <c r="E1823" t="str">
        <f>_xlfn.CONCAT(Cours_statut[[#This Row],[Code MEQ]],"-",Cours_statut[[#This Row],[Code d''option]],"-0",Cours_statut[[#This Row],[Version du cours]])</f>
        <v>410-188-93-0-00</v>
      </c>
      <c r="F1823">
        <v>4</v>
      </c>
      <c r="G1823">
        <v>1</v>
      </c>
      <c r="H1823" s="2">
        <v>35614</v>
      </c>
      <c r="I1823" t="s">
        <v>960</v>
      </c>
      <c r="J1823">
        <v>3</v>
      </c>
      <c r="K1823" t="e">
        <f>VLOOKUP(Cours_statut[[#This Row],[CodeCours]],Tableau1[[Code de Cours Complet]:[Évaluations]],5,0)</f>
        <v>#N/A</v>
      </c>
      <c r="L1823" s="2">
        <v>37071</v>
      </c>
      <c r="M1823" t="s">
        <v>961</v>
      </c>
      <c r="N1823" t="s">
        <v>344</v>
      </c>
    </row>
    <row r="1824" spans="1:14" hidden="1" x14ac:dyDescent="0.25">
      <c r="A1824" t="s">
        <v>2254</v>
      </c>
      <c r="B1824" t="s">
        <v>2256</v>
      </c>
      <c r="C1824">
        <v>0</v>
      </c>
      <c r="D1824">
        <v>2</v>
      </c>
      <c r="E1824" t="str">
        <f>_xlfn.CONCAT(Cours_statut[[#This Row],[Code MEQ]],"-",Cours_statut[[#This Row],[Code d''option]],"-0",Cours_statut[[#This Row],[Version du cours]])</f>
        <v>410-195-94-0-02</v>
      </c>
      <c r="F1824">
        <v>4</v>
      </c>
      <c r="G1824">
        <v>1</v>
      </c>
      <c r="H1824" s="2">
        <v>35528</v>
      </c>
      <c r="I1824" t="s">
        <v>960</v>
      </c>
      <c r="J1824">
        <v>3</v>
      </c>
      <c r="K1824" t="e">
        <f>VLOOKUP(Cours_statut[[#This Row],[CodeCours]],Tableau1[[Code de Cours Complet]:[Évaluations]],5,0)</f>
        <v>#N/A</v>
      </c>
      <c r="L1824" s="2">
        <v>37071</v>
      </c>
      <c r="M1824" t="s">
        <v>961</v>
      </c>
      <c r="N1824" t="s">
        <v>344</v>
      </c>
    </row>
    <row r="1825" spans="1:14" hidden="1" x14ac:dyDescent="0.25">
      <c r="A1825" t="s">
        <v>2293</v>
      </c>
      <c r="B1825" t="s">
        <v>2294</v>
      </c>
      <c r="C1825">
        <v>0</v>
      </c>
      <c r="D1825">
        <v>0</v>
      </c>
      <c r="E1825" t="str">
        <f>_xlfn.CONCAT(Cours_statut[[#This Row],[Code MEQ]],"-",Cours_statut[[#This Row],[Code d''option]],"-0",Cours_statut[[#This Row],[Version du cours]])</f>
        <v>410-235-93-0-00</v>
      </c>
      <c r="F1825">
        <v>4</v>
      </c>
      <c r="G1825">
        <v>1</v>
      </c>
      <c r="H1825" s="2">
        <v>35846</v>
      </c>
      <c r="I1825" t="s">
        <v>960</v>
      </c>
      <c r="J1825">
        <v>3</v>
      </c>
      <c r="K1825" t="e">
        <f>VLOOKUP(Cours_statut[[#This Row],[CodeCours]],Tableau1[[Code de Cours Complet]:[Évaluations]],5,0)</f>
        <v>#N/A</v>
      </c>
      <c r="L1825" s="2">
        <v>37071</v>
      </c>
      <c r="M1825" t="s">
        <v>961</v>
      </c>
      <c r="N1825" t="s">
        <v>344</v>
      </c>
    </row>
    <row r="1826" spans="1:14" hidden="1" x14ac:dyDescent="0.25">
      <c r="A1826" t="s">
        <v>2301</v>
      </c>
      <c r="B1826" t="s">
        <v>2302</v>
      </c>
      <c r="C1826">
        <v>0</v>
      </c>
      <c r="D1826">
        <v>0</v>
      </c>
      <c r="E1826" t="str">
        <f>_xlfn.CONCAT(Cours_statut[[#This Row],[Code MEQ]],"-",Cours_statut[[#This Row],[Code d''option]],"-0",Cours_statut[[#This Row],[Version du cours]])</f>
        <v>410-255-93-0-00</v>
      </c>
      <c r="F1826">
        <v>4</v>
      </c>
      <c r="G1826">
        <v>1</v>
      </c>
      <c r="H1826" s="2">
        <v>35194</v>
      </c>
      <c r="I1826" t="s">
        <v>960</v>
      </c>
      <c r="J1826">
        <v>3</v>
      </c>
      <c r="K1826" t="e">
        <f>VLOOKUP(Cours_statut[[#This Row],[CodeCours]],Tableau1[[Code de Cours Complet]:[Évaluations]],5,0)</f>
        <v>#N/A</v>
      </c>
      <c r="L1826" s="2">
        <v>37071</v>
      </c>
      <c r="M1826" t="s">
        <v>961</v>
      </c>
      <c r="N1826" t="s">
        <v>344</v>
      </c>
    </row>
    <row r="1827" spans="1:14" hidden="1" x14ac:dyDescent="0.25">
      <c r="A1827" t="s">
        <v>2304</v>
      </c>
      <c r="B1827" t="s">
        <v>2305</v>
      </c>
      <c r="C1827">
        <v>0</v>
      </c>
      <c r="D1827">
        <v>0</v>
      </c>
      <c r="E1827" t="str">
        <f>_xlfn.CONCAT(Cours_statut[[#This Row],[Code MEQ]],"-",Cours_statut[[#This Row],[Code d''option]],"-0",Cours_statut[[#This Row],[Version du cours]])</f>
        <v>410-265-93-0-00</v>
      </c>
      <c r="F1827">
        <v>3</v>
      </c>
      <c r="G1827">
        <v>1</v>
      </c>
      <c r="H1827" s="2">
        <v>35843</v>
      </c>
      <c r="I1827" t="s">
        <v>960</v>
      </c>
      <c r="J1827">
        <v>3</v>
      </c>
      <c r="K1827" t="e">
        <f>VLOOKUP(Cours_statut[[#This Row],[CodeCours]],Tableau1[[Code de Cours Complet]:[Évaluations]],5,0)</f>
        <v>#N/A</v>
      </c>
      <c r="L1827" s="2">
        <v>37071</v>
      </c>
      <c r="M1827" t="s">
        <v>961</v>
      </c>
      <c r="N1827" t="s">
        <v>344</v>
      </c>
    </row>
    <row r="1828" spans="1:14" hidden="1" x14ac:dyDescent="0.25">
      <c r="A1828" t="s">
        <v>2307</v>
      </c>
      <c r="B1828" t="s">
        <v>2308</v>
      </c>
      <c r="C1828">
        <v>0</v>
      </c>
      <c r="D1828">
        <v>0</v>
      </c>
      <c r="E1828" t="str">
        <f>_xlfn.CONCAT(Cours_statut[[#This Row],[Code MEQ]],"-",Cours_statut[[#This Row],[Code d''option]],"-0",Cours_statut[[#This Row],[Version du cours]])</f>
        <v>410-275-93-0-00</v>
      </c>
      <c r="F1828">
        <v>4</v>
      </c>
      <c r="G1828">
        <v>1</v>
      </c>
      <c r="H1828" s="2">
        <v>35181</v>
      </c>
      <c r="I1828" t="s">
        <v>960</v>
      </c>
      <c r="J1828">
        <v>3</v>
      </c>
      <c r="K1828" t="e">
        <f>VLOOKUP(Cours_statut[[#This Row],[CodeCours]],Tableau1[[Code de Cours Complet]:[Évaluations]],5,0)</f>
        <v>#N/A</v>
      </c>
      <c r="L1828" s="2">
        <v>37071</v>
      </c>
      <c r="M1828" t="s">
        <v>961</v>
      </c>
      <c r="N1828" t="s">
        <v>344</v>
      </c>
    </row>
    <row r="1829" spans="1:14" hidden="1" x14ac:dyDescent="0.25">
      <c r="A1829" t="s">
        <v>2310</v>
      </c>
      <c r="B1829" t="s">
        <v>2311</v>
      </c>
      <c r="C1829">
        <v>0</v>
      </c>
      <c r="D1829">
        <v>0</v>
      </c>
      <c r="E1829" t="str">
        <f>_xlfn.CONCAT(Cours_statut[[#This Row],[Code MEQ]],"-",Cours_statut[[#This Row],[Code d''option]],"-0",Cours_statut[[#This Row],[Version du cours]])</f>
        <v>410-285-93-0-00</v>
      </c>
      <c r="F1829">
        <v>3</v>
      </c>
      <c r="G1829">
        <v>1</v>
      </c>
      <c r="H1829" s="2">
        <v>36237</v>
      </c>
      <c r="I1829" t="s">
        <v>960</v>
      </c>
      <c r="J1829">
        <v>3</v>
      </c>
      <c r="K1829" t="e">
        <f>VLOOKUP(Cours_statut[[#This Row],[CodeCours]],Tableau1[[Code de Cours Complet]:[Évaluations]],5,0)</f>
        <v>#N/A</v>
      </c>
      <c r="L1829" s="2">
        <v>37071</v>
      </c>
      <c r="M1829" t="s">
        <v>961</v>
      </c>
      <c r="N1829" t="s">
        <v>344</v>
      </c>
    </row>
    <row r="1830" spans="1:14" hidden="1" x14ac:dyDescent="0.25">
      <c r="A1830" t="s">
        <v>2344</v>
      </c>
      <c r="B1830" t="s">
        <v>2345</v>
      </c>
      <c r="C1830">
        <v>0</v>
      </c>
      <c r="D1830">
        <v>0</v>
      </c>
      <c r="E1830" t="str">
        <f>_xlfn.CONCAT(Cours_statut[[#This Row],[Code MEQ]],"-",Cours_statut[[#This Row],[Code d''option]],"-0",Cours_statut[[#This Row],[Version du cours]])</f>
        <v>410-325-93-0-00</v>
      </c>
      <c r="F1830">
        <v>3</v>
      </c>
      <c r="G1830">
        <v>1</v>
      </c>
      <c r="H1830" s="2">
        <v>35672</v>
      </c>
      <c r="I1830" t="s">
        <v>960</v>
      </c>
      <c r="J1830">
        <v>3</v>
      </c>
      <c r="K1830" t="e">
        <f>VLOOKUP(Cours_statut[[#This Row],[CodeCours]],Tableau1[[Code de Cours Complet]:[Évaluations]],5,0)</f>
        <v>#N/A</v>
      </c>
      <c r="L1830" s="2">
        <v>37071</v>
      </c>
      <c r="M1830" t="s">
        <v>961</v>
      </c>
      <c r="N1830" t="s">
        <v>344</v>
      </c>
    </row>
    <row r="1831" spans="1:14" hidden="1" x14ac:dyDescent="0.25">
      <c r="A1831" t="s">
        <v>2347</v>
      </c>
      <c r="B1831" t="s">
        <v>2348</v>
      </c>
      <c r="C1831">
        <v>0</v>
      </c>
      <c r="D1831">
        <v>0</v>
      </c>
      <c r="E1831" t="str">
        <f>_xlfn.CONCAT(Cours_statut[[#This Row],[Code MEQ]],"-",Cours_statut[[#This Row],[Code d''option]],"-0",Cours_statut[[#This Row],[Version du cours]])</f>
        <v>410-335-93-0-00</v>
      </c>
      <c r="F1831">
        <v>4</v>
      </c>
      <c r="G1831">
        <v>1</v>
      </c>
      <c r="H1831" s="2">
        <v>36329</v>
      </c>
      <c r="I1831" t="s">
        <v>960</v>
      </c>
      <c r="J1831">
        <v>3</v>
      </c>
      <c r="K1831" t="e">
        <f>VLOOKUP(Cours_statut[[#This Row],[CodeCours]],Tableau1[[Code de Cours Complet]:[Évaluations]],5,0)</f>
        <v>#N/A</v>
      </c>
      <c r="L1831" s="2">
        <v>37071</v>
      </c>
      <c r="M1831" t="s">
        <v>961</v>
      </c>
      <c r="N1831" t="s">
        <v>344</v>
      </c>
    </row>
    <row r="1832" spans="1:14" hidden="1" x14ac:dyDescent="0.25">
      <c r="A1832" t="s">
        <v>2347</v>
      </c>
      <c r="B1832" t="s">
        <v>2349</v>
      </c>
      <c r="C1832">
        <v>1</v>
      </c>
      <c r="D1832">
        <v>0</v>
      </c>
      <c r="E1832" t="str">
        <f>_xlfn.CONCAT(Cours_statut[[#This Row],[Code MEQ]],"-",Cours_statut[[#This Row],[Code d''option]],"-0",Cours_statut[[#This Row],[Version du cours]])</f>
        <v>410-335-93-1-00</v>
      </c>
      <c r="F1832">
        <v>4</v>
      </c>
      <c r="G1832">
        <v>1</v>
      </c>
      <c r="H1832" s="2">
        <v>36329</v>
      </c>
      <c r="I1832" t="s">
        <v>960</v>
      </c>
      <c r="J1832">
        <v>3</v>
      </c>
      <c r="K1832" t="e">
        <f>VLOOKUP(Cours_statut[[#This Row],[CodeCours]],Tableau1[[Code de Cours Complet]:[Évaluations]],5,0)</f>
        <v>#N/A</v>
      </c>
      <c r="L1832" s="2">
        <v>37071</v>
      </c>
      <c r="M1832" t="s">
        <v>961</v>
      </c>
      <c r="N1832" t="s">
        <v>344</v>
      </c>
    </row>
    <row r="1833" spans="1:14" hidden="1" x14ac:dyDescent="0.25">
      <c r="A1833" t="s">
        <v>2347</v>
      </c>
      <c r="B1833" t="s">
        <v>2353</v>
      </c>
      <c r="C1833">
        <v>2</v>
      </c>
      <c r="D1833">
        <v>0</v>
      </c>
      <c r="E1833" t="str">
        <f>_xlfn.CONCAT(Cours_statut[[#This Row],[Code MEQ]],"-",Cours_statut[[#This Row],[Code d''option]],"-0",Cours_statut[[#This Row],[Version du cours]])</f>
        <v>410-335-93-2-00</v>
      </c>
      <c r="F1833">
        <v>4</v>
      </c>
      <c r="G1833">
        <v>1</v>
      </c>
      <c r="H1833" s="2">
        <v>36329</v>
      </c>
      <c r="I1833" t="s">
        <v>960</v>
      </c>
      <c r="J1833">
        <v>3</v>
      </c>
      <c r="K1833" t="e">
        <f>VLOOKUP(Cours_statut[[#This Row],[CodeCours]],Tableau1[[Code de Cours Complet]:[Évaluations]],5,0)</f>
        <v>#N/A</v>
      </c>
      <c r="L1833" s="2">
        <v>37071</v>
      </c>
      <c r="M1833" t="s">
        <v>961</v>
      </c>
      <c r="N1833" t="s">
        <v>344</v>
      </c>
    </row>
    <row r="1834" spans="1:14" hidden="1" x14ac:dyDescent="0.25">
      <c r="A1834" t="s">
        <v>2359</v>
      </c>
      <c r="B1834" t="s">
        <v>2361</v>
      </c>
      <c r="C1834">
        <v>0</v>
      </c>
      <c r="D1834">
        <v>2</v>
      </c>
      <c r="E1834" t="str">
        <f>_xlfn.CONCAT(Cours_statut[[#This Row],[Code MEQ]],"-",Cours_statut[[#This Row],[Code d''option]],"-0",Cours_statut[[#This Row],[Version du cours]])</f>
        <v>410-410-90-0-02</v>
      </c>
      <c r="F1834">
        <v>5</v>
      </c>
      <c r="G1834">
        <v>1</v>
      </c>
      <c r="H1834" s="2">
        <v>34837</v>
      </c>
      <c r="I1834" t="s">
        <v>960</v>
      </c>
      <c r="J1834">
        <v>3</v>
      </c>
      <c r="K1834" t="e">
        <f>VLOOKUP(Cours_statut[[#This Row],[CodeCours]],Tableau1[[Code de Cours Complet]:[Évaluations]],5,0)</f>
        <v>#N/A</v>
      </c>
      <c r="L1834" s="2">
        <v>37071</v>
      </c>
      <c r="M1834" t="s">
        <v>961</v>
      </c>
      <c r="N1834" t="s">
        <v>344</v>
      </c>
    </row>
    <row r="1835" spans="1:14" hidden="1" x14ac:dyDescent="0.25">
      <c r="A1835" t="s">
        <v>2420</v>
      </c>
      <c r="B1835" t="s">
        <v>2421</v>
      </c>
      <c r="C1835">
        <v>0</v>
      </c>
      <c r="D1835">
        <v>0</v>
      </c>
      <c r="E1835" t="str">
        <f>_xlfn.CONCAT(Cours_statut[[#This Row],[Code MEQ]],"-",Cours_statut[[#This Row],[Code d''option]],"-0",Cours_statut[[#This Row],[Version du cours]])</f>
        <v>410-521-90-0-00</v>
      </c>
      <c r="F1835">
        <v>4</v>
      </c>
      <c r="G1835">
        <v>1</v>
      </c>
      <c r="H1835" s="2">
        <v>36836</v>
      </c>
      <c r="I1835" t="s">
        <v>960</v>
      </c>
      <c r="J1835">
        <v>3</v>
      </c>
      <c r="K1835" t="e">
        <f>VLOOKUP(Cours_statut[[#This Row],[CodeCours]],Tableau1[[Code de Cours Complet]:[Évaluations]],5,0)</f>
        <v>#N/A</v>
      </c>
      <c r="L1835" s="2">
        <v>37071</v>
      </c>
      <c r="M1835" t="s">
        <v>961</v>
      </c>
      <c r="N1835" t="s">
        <v>344</v>
      </c>
    </row>
    <row r="1836" spans="1:14" hidden="1" x14ac:dyDescent="0.25">
      <c r="A1836" t="s">
        <v>2437</v>
      </c>
      <c r="B1836" t="s">
        <v>2438</v>
      </c>
      <c r="C1836">
        <v>0</v>
      </c>
      <c r="D1836">
        <v>0</v>
      </c>
      <c r="E1836" t="str">
        <f>_xlfn.CONCAT(Cours_statut[[#This Row],[Code MEQ]],"-",Cours_statut[[#This Row],[Code d''option]],"-0",Cours_statut[[#This Row],[Version du cours]])</f>
        <v>410-526-90-0-00</v>
      </c>
      <c r="F1836">
        <v>5</v>
      </c>
      <c r="G1836">
        <v>1</v>
      </c>
      <c r="H1836" s="2">
        <v>36234</v>
      </c>
      <c r="I1836" t="s">
        <v>960</v>
      </c>
      <c r="J1836">
        <v>3</v>
      </c>
      <c r="K1836" t="e">
        <f>VLOOKUP(Cours_statut[[#This Row],[CodeCours]],Tableau1[[Code de Cours Complet]:[Évaluations]],5,0)</f>
        <v>#N/A</v>
      </c>
      <c r="L1836" s="2">
        <v>37071</v>
      </c>
      <c r="M1836" t="s">
        <v>961</v>
      </c>
      <c r="N1836" t="s">
        <v>344</v>
      </c>
    </row>
    <row r="1837" spans="1:14" hidden="1" x14ac:dyDescent="0.25">
      <c r="A1837" t="s">
        <v>2449</v>
      </c>
      <c r="B1837" t="s">
        <v>2450</v>
      </c>
      <c r="C1837">
        <v>0</v>
      </c>
      <c r="D1837">
        <v>0</v>
      </c>
      <c r="E1837" t="str">
        <f>_xlfn.CONCAT(Cours_statut[[#This Row],[Code MEQ]],"-",Cours_statut[[#This Row],[Code d''option]],"-0",Cours_statut[[#This Row],[Version du cours]])</f>
        <v>410-539-90-0-00</v>
      </c>
      <c r="F1837">
        <v>4</v>
      </c>
      <c r="G1837">
        <v>1</v>
      </c>
      <c r="H1837" s="2">
        <v>36664</v>
      </c>
      <c r="I1837" t="s">
        <v>960</v>
      </c>
      <c r="J1837">
        <v>3</v>
      </c>
      <c r="K1837" t="e">
        <f>VLOOKUP(Cours_statut[[#This Row],[CodeCours]],Tableau1[[Code de Cours Complet]:[Évaluations]],5,0)</f>
        <v>#N/A</v>
      </c>
      <c r="L1837" s="2">
        <v>37071</v>
      </c>
      <c r="M1837" t="s">
        <v>961</v>
      </c>
      <c r="N1837" t="s">
        <v>344</v>
      </c>
    </row>
    <row r="1838" spans="1:14" hidden="1" x14ac:dyDescent="0.25">
      <c r="A1838" t="s">
        <v>2463</v>
      </c>
      <c r="B1838" t="s">
        <v>2468</v>
      </c>
      <c r="C1838">
        <v>8</v>
      </c>
      <c r="D1838">
        <v>2</v>
      </c>
      <c r="E1838" t="str">
        <f>_xlfn.CONCAT(Cours_statut[[#This Row],[Code MEQ]],"-",Cours_statut[[#This Row],[Code d''option]],"-0",Cours_statut[[#This Row],[Version du cours]])</f>
        <v>410-550-90-8-02</v>
      </c>
      <c r="F1838">
        <v>4</v>
      </c>
      <c r="G1838">
        <v>1</v>
      </c>
      <c r="H1838" s="2">
        <v>36901</v>
      </c>
      <c r="I1838" t="s">
        <v>960</v>
      </c>
      <c r="J1838">
        <v>3</v>
      </c>
      <c r="K1838" t="e">
        <f>VLOOKUP(Cours_statut[[#This Row],[CodeCours]],Tableau1[[Code de Cours Complet]:[Évaluations]],5,0)</f>
        <v>#N/A</v>
      </c>
      <c r="L1838" s="2">
        <v>37071</v>
      </c>
      <c r="M1838" t="s">
        <v>961</v>
      </c>
      <c r="N1838" t="s">
        <v>344</v>
      </c>
    </row>
    <row r="1839" spans="1:14" hidden="1" x14ac:dyDescent="0.25">
      <c r="A1839" t="s">
        <v>2492</v>
      </c>
      <c r="B1839" t="s">
        <v>2494</v>
      </c>
      <c r="C1839">
        <v>0</v>
      </c>
      <c r="D1839">
        <v>2</v>
      </c>
      <c r="E1839" t="str">
        <f>_xlfn.CONCAT(Cours_statut[[#This Row],[Code MEQ]],"-",Cours_statut[[#This Row],[Code d''option]],"-0",Cours_statut[[#This Row],[Version du cours]])</f>
        <v>410-610-90-0-02</v>
      </c>
      <c r="F1839">
        <v>5</v>
      </c>
      <c r="G1839">
        <v>1</v>
      </c>
      <c r="H1839" s="2">
        <v>36088</v>
      </c>
      <c r="I1839" t="s">
        <v>960</v>
      </c>
      <c r="J1839">
        <v>3</v>
      </c>
      <c r="K1839" t="e">
        <f>VLOOKUP(Cours_statut[[#This Row],[CodeCours]],Tableau1[[Code de Cours Complet]:[Évaluations]],5,0)</f>
        <v>#N/A</v>
      </c>
      <c r="L1839" s="2">
        <v>37071</v>
      </c>
      <c r="M1839" t="s">
        <v>961</v>
      </c>
      <c r="N1839" t="s">
        <v>344</v>
      </c>
    </row>
    <row r="1840" spans="1:14" hidden="1" x14ac:dyDescent="0.25">
      <c r="A1840" t="s">
        <v>2492</v>
      </c>
      <c r="B1840" t="s">
        <v>2495</v>
      </c>
      <c r="C1840">
        <v>10</v>
      </c>
      <c r="D1840">
        <v>1</v>
      </c>
      <c r="E1840" t="str">
        <f>_xlfn.CONCAT(Cours_statut[[#This Row],[Code MEQ]],"-",Cours_statut[[#This Row],[Code d''option]],"-0",Cours_statut[[#This Row],[Version du cours]])</f>
        <v>410-610-90-10-01</v>
      </c>
      <c r="F1840">
        <v>0</v>
      </c>
      <c r="G1840">
        <v>1</v>
      </c>
      <c r="H1840" s="2">
        <v>37071</v>
      </c>
      <c r="I1840" t="s">
        <v>960</v>
      </c>
      <c r="J1840">
        <v>3</v>
      </c>
      <c r="K1840" t="e">
        <f>VLOOKUP(Cours_statut[[#This Row],[CodeCours]],Tableau1[[Code de Cours Complet]:[Évaluations]],5,0)</f>
        <v>#N/A</v>
      </c>
      <c r="L1840" s="2">
        <v>37071</v>
      </c>
      <c r="M1840" t="s">
        <v>961</v>
      </c>
      <c r="N1840" t="s">
        <v>344</v>
      </c>
    </row>
    <row r="1841" spans="1:14" hidden="1" x14ac:dyDescent="0.25">
      <c r="A1841" t="s">
        <v>2509</v>
      </c>
      <c r="B1841" t="s">
        <v>2510</v>
      </c>
      <c r="C1841">
        <v>0</v>
      </c>
      <c r="D1841">
        <v>0</v>
      </c>
      <c r="E1841" t="str">
        <f>_xlfn.CONCAT(Cours_statut[[#This Row],[Code MEQ]],"-",Cours_statut[[#This Row],[Code d''option]],"-0",Cours_statut[[#This Row],[Version du cours]])</f>
        <v>410-623-90-0-00</v>
      </c>
      <c r="F1841">
        <v>5</v>
      </c>
      <c r="G1841">
        <v>1</v>
      </c>
      <c r="H1841" s="2">
        <v>35311</v>
      </c>
      <c r="I1841" t="s">
        <v>960</v>
      </c>
      <c r="J1841">
        <v>3</v>
      </c>
      <c r="K1841" t="e">
        <f>VLOOKUP(Cours_statut[[#This Row],[CodeCours]],Tableau1[[Code de Cours Complet]:[Évaluations]],5,0)</f>
        <v>#N/A</v>
      </c>
      <c r="L1841" s="2">
        <v>37071</v>
      </c>
      <c r="M1841" t="s">
        <v>961</v>
      </c>
      <c r="N1841" t="s">
        <v>344</v>
      </c>
    </row>
    <row r="1842" spans="1:14" hidden="1" x14ac:dyDescent="0.25">
      <c r="A1842" t="s">
        <v>2525</v>
      </c>
      <c r="B1842" t="s">
        <v>2526</v>
      </c>
      <c r="C1842">
        <v>0</v>
      </c>
      <c r="D1842">
        <v>0</v>
      </c>
      <c r="E1842" t="str">
        <f>_xlfn.CONCAT(Cours_statut[[#This Row],[Code MEQ]],"-",Cours_statut[[#This Row],[Code d''option]],"-0",Cours_statut[[#This Row],[Version du cours]])</f>
        <v>410-640-90-0-00</v>
      </c>
      <c r="F1842">
        <v>4</v>
      </c>
      <c r="G1842">
        <v>1</v>
      </c>
      <c r="H1842" s="2">
        <v>36035</v>
      </c>
      <c r="I1842" t="s">
        <v>960</v>
      </c>
      <c r="J1842">
        <v>3</v>
      </c>
      <c r="K1842" t="e">
        <f>VLOOKUP(Cours_statut[[#This Row],[CodeCours]],Tableau1[[Code de Cours Complet]:[Évaluations]],5,0)</f>
        <v>#N/A</v>
      </c>
      <c r="L1842" s="2">
        <v>37071</v>
      </c>
      <c r="M1842" t="s">
        <v>961</v>
      </c>
      <c r="N1842" t="s">
        <v>344</v>
      </c>
    </row>
    <row r="1843" spans="1:14" hidden="1" x14ac:dyDescent="0.25">
      <c r="A1843" t="s">
        <v>2553</v>
      </c>
      <c r="B1843" t="s">
        <v>2554</v>
      </c>
      <c r="C1843">
        <v>0</v>
      </c>
      <c r="D1843">
        <v>0</v>
      </c>
      <c r="E1843" t="str">
        <f>_xlfn.CONCAT(Cours_statut[[#This Row],[Code MEQ]],"-",Cours_statut[[#This Row],[Code d''option]],"-0",Cours_statut[[#This Row],[Version du cours]])</f>
        <v>410-819-91-0-00</v>
      </c>
      <c r="F1843">
        <v>2</v>
      </c>
      <c r="G1843">
        <v>1</v>
      </c>
      <c r="H1843" s="2">
        <v>35318</v>
      </c>
      <c r="I1843" t="s">
        <v>960</v>
      </c>
      <c r="J1843">
        <v>3</v>
      </c>
      <c r="K1843" t="e">
        <f>VLOOKUP(Cours_statut[[#This Row],[CodeCours]],Tableau1[[Code de Cours Complet]:[Évaluations]],5,0)</f>
        <v>#N/A</v>
      </c>
      <c r="L1843" s="2">
        <v>37071</v>
      </c>
      <c r="M1843" t="s">
        <v>961</v>
      </c>
      <c r="N1843" t="s">
        <v>344</v>
      </c>
    </row>
    <row r="1844" spans="1:14" hidden="1" x14ac:dyDescent="0.25">
      <c r="A1844" t="s">
        <v>2563</v>
      </c>
      <c r="B1844" t="s">
        <v>2570</v>
      </c>
      <c r="C1844">
        <v>7</v>
      </c>
      <c r="D1844">
        <v>2</v>
      </c>
      <c r="E1844" t="str">
        <f>_xlfn.CONCAT(Cours_statut[[#This Row],[Code MEQ]],"-",Cours_statut[[#This Row],[Code d''option]],"-0",Cours_statut[[#This Row],[Version du cours]])</f>
        <v>410-822-91-7-02</v>
      </c>
      <c r="F1844">
        <v>5</v>
      </c>
      <c r="G1844">
        <v>1</v>
      </c>
      <c r="H1844" s="2">
        <v>36965</v>
      </c>
      <c r="I1844" t="s">
        <v>960</v>
      </c>
      <c r="J1844">
        <v>3</v>
      </c>
      <c r="K1844" t="e">
        <f>VLOOKUP(Cours_statut[[#This Row],[CodeCours]],Tableau1[[Code de Cours Complet]:[Évaluations]],5,0)</f>
        <v>#N/A</v>
      </c>
      <c r="L1844" s="2">
        <v>37071</v>
      </c>
      <c r="M1844" t="s">
        <v>961</v>
      </c>
      <c r="N1844" t="s">
        <v>344</v>
      </c>
    </row>
    <row r="1845" spans="1:14" hidden="1" x14ac:dyDescent="0.25">
      <c r="A1845" t="s">
        <v>2577</v>
      </c>
      <c r="B1845" t="s">
        <v>2578</v>
      </c>
      <c r="C1845">
        <v>0</v>
      </c>
      <c r="D1845">
        <v>0</v>
      </c>
      <c r="E1845" t="str">
        <f>_xlfn.CONCAT(Cours_statut[[#This Row],[Code MEQ]],"-",Cours_statut[[#This Row],[Code d''option]],"-0",Cours_statut[[#This Row],[Version du cours]])</f>
        <v>410-825-91-0-00</v>
      </c>
      <c r="F1845">
        <v>4</v>
      </c>
      <c r="G1845">
        <v>1</v>
      </c>
      <c r="H1845" s="2">
        <v>35545</v>
      </c>
      <c r="I1845" t="s">
        <v>960</v>
      </c>
      <c r="J1845">
        <v>3</v>
      </c>
      <c r="K1845" t="e">
        <f>VLOOKUP(Cours_statut[[#This Row],[CodeCours]],Tableau1[[Code de Cours Complet]:[Évaluations]],5,0)</f>
        <v>#N/A</v>
      </c>
      <c r="L1845" s="2">
        <v>37071</v>
      </c>
      <c r="M1845" t="s">
        <v>961</v>
      </c>
      <c r="N1845" t="s">
        <v>344</v>
      </c>
    </row>
    <row r="1846" spans="1:14" hidden="1" x14ac:dyDescent="0.25">
      <c r="A1846" t="s">
        <v>2589</v>
      </c>
      <c r="B1846" t="s">
        <v>2590</v>
      </c>
      <c r="C1846">
        <v>0</v>
      </c>
      <c r="D1846">
        <v>0</v>
      </c>
      <c r="E1846" t="str">
        <f>_xlfn.CONCAT(Cours_statut[[#This Row],[Code MEQ]],"-",Cours_statut[[#This Row],[Code d''option]],"-0",Cours_statut[[#This Row],[Version du cours]])</f>
        <v>410-829-91-0-00</v>
      </c>
      <c r="F1846">
        <v>2</v>
      </c>
      <c r="G1846">
        <v>1</v>
      </c>
      <c r="H1846" s="2">
        <v>35375</v>
      </c>
      <c r="I1846" t="s">
        <v>960</v>
      </c>
      <c r="J1846">
        <v>3</v>
      </c>
      <c r="K1846" t="e">
        <f>VLOOKUP(Cours_statut[[#This Row],[CodeCours]],Tableau1[[Code de Cours Complet]:[Évaluations]],5,0)</f>
        <v>#N/A</v>
      </c>
      <c r="L1846" s="2">
        <v>37071</v>
      </c>
      <c r="M1846" t="s">
        <v>961</v>
      </c>
      <c r="N1846" t="s">
        <v>344</v>
      </c>
    </row>
    <row r="1847" spans="1:14" hidden="1" x14ac:dyDescent="0.25">
      <c r="A1847" t="s">
        <v>2639</v>
      </c>
      <c r="B1847" t="s">
        <v>2640</v>
      </c>
      <c r="C1847">
        <v>0</v>
      </c>
      <c r="D1847">
        <v>0</v>
      </c>
      <c r="E1847" t="str">
        <f>_xlfn.CONCAT(Cours_statut[[#This Row],[Code MEQ]],"-",Cours_statut[[#This Row],[Code d''option]],"-0",Cours_statut[[#This Row],[Version du cours]])</f>
        <v>410-FPF-05-0-00</v>
      </c>
      <c r="F1847">
        <v>3</v>
      </c>
      <c r="G1847">
        <v>1</v>
      </c>
      <c r="H1847" s="2">
        <v>36524</v>
      </c>
      <c r="I1847" t="s">
        <v>960</v>
      </c>
      <c r="J1847">
        <v>3</v>
      </c>
      <c r="K1847" t="e">
        <f>VLOOKUP(Cours_statut[[#This Row],[CodeCours]],Tableau1[[Code de Cours Complet]:[Évaluations]],5,0)</f>
        <v>#N/A</v>
      </c>
      <c r="L1847" s="2">
        <v>37071</v>
      </c>
      <c r="M1847" t="s">
        <v>961</v>
      </c>
      <c r="N1847" t="s">
        <v>344</v>
      </c>
    </row>
    <row r="1848" spans="1:14" hidden="1" x14ac:dyDescent="0.25">
      <c r="A1848" t="s">
        <v>2658</v>
      </c>
      <c r="B1848" t="s">
        <v>2659</v>
      </c>
      <c r="C1848">
        <v>0</v>
      </c>
      <c r="D1848">
        <v>0</v>
      </c>
      <c r="E1848" t="str">
        <f>_xlfn.CONCAT(Cours_statut[[#This Row],[Code MEQ]],"-",Cours_statut[[#This Row],[Code d''option]],"-0",Cours_statut[[#This Row],[Version du cours]])</f>
        <v>412-305-89-0-00</v>
      </c>
      <c r="F1848">
        <v>4</v>
      </c>
      <c r="G1848">
        <v>1</v>
      </c>
      <c r="H1848" s="2">
        <v>36958</v>
      </c>
      <c r="I1848" t="s">
        <v>960</v>
      </c>
      <c r="J1848">
        <v>3</v>
      </c>
      <c r="K1848" t="e">
        <f>VLOOKUP(Cours_statut[[#This Row],[CodeCours]],Tableau1[[Code de Cours Complet]:[Évaluations]],5,0)</f>
        <v>#N/A</v>
      </c>
      <c r="L1848" s="2">
        <v>37071</v>
      </c>
      <c r="M1848" t="s">
        <v>961</v>
      </c>
      <c r="N1848" t="s">
        <v>344</v>
      </c>
    </row>
    <row r="1849" spans="1:14" hidden="1" x14ac:dyDescent="0.25">
      <c r="A1849" t="s">
        <v>2781</v>
      </c>
      <c r="B1849" t="s">
        <v>2794</v>
      </c>
      <c r="C1849">
        <v>7</v>
      </c>
      <c r="D1849">
        <v>2</v>
      </c>
      <c r="E1849" t="str">
        <f>_xlfn.CONCAT(Cours_statut[[#This Row],[Code MEQ]],"-",Cours_statut[[#This Row],[Code d''option]],"-0",Cours_statut[[#This Row],[Version du cours]])</f>
        <v>601-101-04-7-02</v>
      </c>
      <c r="F1849">
        <v>4</v>
      </c>
      <c r="G1849">
        <v>1</v>
      </c>
      <c r="H1849" s="2">
        <v>36965</v>
      </c>
      <c r="I1849" t="s">
        <v>960</v>
      </c>
      <c r="J1849">
        <v>3</v>
      </c>
      <c r="K1849" t="e">
        <f>VLOOKUP(Cours_statut[[#This Row],[CodeCours]],Tableau1[[Code de Cours Complet]:[Évaluations]],5,0)</f>
        <v>#N/A</v>
      </c>
      <c r="L1849" s="2">
        <v>37071</v>
      </c>
      <c r="M1849" t="s">
        <v>961</v>
      </c>
      <c r="N1849" t="s">
        <v>344</v>
      </c>
    </row>
    <row r="1850" spans="1:14" hidden="1" x14ac:dyDescent="0.25">
      <c r="A1850" t="s">
        <v>2781</v>
      </c>
      <c r="B1850" t="s">
        <v>2798</v>
      </c>
      <c r="C1850">
        <v>9</v>
      </c>
      <c r="D1850">
        <v>0</v>
      </c>
      <c r="E1850" t="str">
        <f>_xlfn.CONCAT(Cours_statut[[#This Row],[Code MEQ]],"-",Cours_statut[[#This Row],[Code d''option]],"-0",Cours_statut[[#This Row],[Version du cours]])</f>
        <v>601-101-04-9-00</v>
      </c>
      <c r="F1850">
        <v>6</v>
      </c>
      <c r="G1850">
        <v>1</v>
      </c>
      <c r="H1850" s="2">
        <v>36565</v>
      </c>
      <c r="I1850" t="s">
        <v>960</v>
      </c>
      <c r="J1850">
        <v>3</v>
      </c>
      <c r="K1850" t="e">
        <f>VLOOKUP(Cours_statut[[#This Row],[CodeCours]],Tableau1[[Code de Cours Complet]:[Évaluations]],5,0)</f>
        <v>#N/A</v>
      </c>
      <c r="L1850" s="2">
        <v>37071</v>
      </c>
      <c r="M1850" t="s">
        <v>961</v>
      </c>
      <c r="N1850" t="s">
        <v>344</v>
      </c>
    </row>
    <row r="1851" spans="1:14" hidden="1" x14ac:dyDescent="0.25">
      <c r="A1851" t="s">
        <v>2831</v>
      </c>
      <c r="B1851" t="s">
        <v>2835</v>
      </c>
      <c r="C1851">
        <v>1</v>
      </c>
      <c r="D1851">
        <v>2</v>
      </c>
      <c r="E1851" t="str">
        <f>_xlfn.CONCAT(Cours_statut[[#This Row],[Code MEQ]],"-",Cours_statut[[#This Row],[Code d''option]],"-0",Cours_statut[[#This Row],[Version du cours]])</f>
        <v>601-103-04-1-02</v>
      </c>
      <c r="F1851">
        <v>4</v>
      </c>
      <c r="G1851">
        <v>1</v>
      </c>
      <c r="H1851" s="2">
        <v>36836</v>
      </c>
      <c r="I1851" t="s">
        <v>960</v>
      </c>
      <c r="J1851">
        <v>3</v>
      </c>
      <c r="K1851" t="e">
        <f>VLOOKUP(Cours_statut[[#This Row],[CodeCours]],Tableau1[[Code de Cours Complet]:[Évaluations]],5,0)</f>
        <v>#N/A</v>
      </c>
      <c r="L1851" s="2">
        <v>37071</v>
      </c>
      <c r="M1851" t="s">
        <v>961</v>
      </c>
      <c r="N1851" t="s">
        <v>344</v>
      </c>
    </row>
    <row r="1852" spans="1:14" hidden="1" x14ac:dyDescent="0.25">
      <c r="A1852" t="s">
        <v>2831</v>
      </c>
      <c r="B1852" t="s">
        <v>2846</v>
      </c>
      <c r="C1852">
        <v>6</v>
      </c>
      <c r="D1852">
        <v>2</v>
      </c>
      <c r="E1852" t="str">
        <f>_xlfn.CONCAT(Cours_statut[[#This Row],[Code MEQ]],"-",Cours_statut[[#This Row],[Code d''option]],"-0",Cours_statut[[#This Row],[Version du cours]])</f>
        <v>601-103-04-6-02</v>
      </c>
      <c r="F1852">
        <v>4</v>
      </c>
      <c r="G1852">
        <v>1</v>
      </c>
      <c r="H1852" s="2">
        <v>36965</v>
      </c>
      <c r="I1852" t="s">
        <v>960</v>
      </c>
      <c r="J1852">
        <v>3</v>
      </c>
      <c r="K1852" t="e">
        <f>VLOOKUP(Cours_statut[[#This Row],[CodeCours]],Tableau1[[Code de Cours Complet]:[Évaluations]],5,0)</f>
        <v>#N/A</v>
      </c>
      <c r="L1852" s="2">
        <v>37071</v>
      </c>
      <c r="M1852" t="s">
        <v>961</v>
      </c>
      <c r="N1852" t="s">
        <v>344</v>
      </c>
    </row>
    <row r="1853" spans="1:14" hidden="1" x14ac:dyDescent="0.25">
      <c r="A1853" t="s">
        <v>2831</v>
      </c>
      <c r="B1853" t="s">
        <v>2850</v>
      </c>
      <c r="C1853">
        <v>7</v>
      </c>
      <c r="D1853">
        <v>2</v>
      </c>
      <c r="E1853" t="str">
        <f>_xlfn.CONCAT(Cours_statut[[#This Row],[Code MEQ]],"-",Cours_statut[[#This Row],[Code d''option]],"-0",Cours_statut[[#This Row],[Version du cours]])</f>
        <v>601-103-04-7-02</v>
      </c>
      <c r="F1853">
        <v>4</v>
      </c>
      <c r="G1853">
        <v>1</v>
      </c>
      <c r="H1853" s="2">
        <v>36965</v>
      </c>
      <c r="I1853" t="s">
        <v>960</v>
      </c>
      <c r="J1853">
        <v>3</v>
      </c>
      <c r="K1853" t="e">
        <f>VLOOKUP(Cours_statut[[#This Row],[CodeCours]],Tableau1[[Code de Cours Complet]:[Évaluations]],5,0)</f>
        <v>#N/A</v>
      </c>
      <c r="L1853" s="2">
        <v>37071</v>
      </c>
      <c r="M1853" t="s">
        <v>961</v>
      </c>
      <c r="N1853" t="s">
        <v>344</v>
      </c>
    </row>
    <row r="1854" spans="1:14" hidden="1" x14ac:dyDescent="0.25">
      <c r="A1854" t="s">
        <v>2853</v>
      </c>
      <c r="B1854" t="s">
        <v>2854</v>
      </c>
      <c r="C1854">
        <v>0</v>
      </c>
      <c r="D1854">
        <v>0</v>
      </c>
      <c r="E1854" t="str">
        <f>_xlfn.CONCAT(Cours_statut[[#This Row],[Code MEQ]],"-",Cours_statut[[#This Row],[Code d''option]],"-0",Cours_statut[[#This Row],[Version du cours]])</f>
        <v>601-103-85-0-00</v>
      </c>
      <c r="F1854">
        <v>5</v>
      </c>
      <c r="G1854">
        <v>1</v>
      </c>
      <c r="H1854" s="2">
        <v>33914</v>
      </c>
      <c r="I1854" t="s">
        <v>960</v>
      </c>
      <c r="J1854">
        <v>3</v>
      </c>
      <c r="K1854" t="e">
        <f>VLOOKUP(Cours_statut[[#This Row],[CodeCours]],Tableau1[[Code de Cours Complet]:[Évaluations]],5,0)</f>
        <v>#N/A</v>
      </c>
      <c r="L1854" s="2">
        <v>37071</v>
      </c>
      <c r="M1854" t="s">
        <v>961</v>
      </c>
      <c r="N1854" t="s">
        <v>344</v>
      </c>
    </row>
    <row r="1855" spans="1:14" hidden="1" x14ac:dyDescent="0.25">
      <c r="A1855" t="s">
        <v>2872</v>
      </c>
      <c r="B1855" t="s">
        <v>2875</v>
      </c>
      <c r="C1855">
        <v>0</v>
      </c>
      <c r="D1855">
        <v>3</v>
      </c>
      <c r="E1855" t="str">
        <f>_xlfn.CONCAT(Cours_statut[[#This Row],[Code MEQ]],"-",Cours_statut[[#This Row],[Code d''option]],"-0",Cours_statut[[#This Row],[Version du cours]])</f>
        <v>601-303-85-0-03</v>
      </c>
      <c r="F1855">
        <v>5</v>
      </c>
      <c r="G1855">
        <v>1</v>
      </c>
      <c r="H1855" s="2">
        <v>34598</v>
      </c>
      <c r="I1855" t="s">
        <v>960</v>
      </c>
      <c r="J1855">
        <v>3</v>
      </c>
      <c r="K1855" t="e">
        <f>VLOOKUP(Cours_statut[[#This Row],[CodeCours]],Tableau1[[Code de Cours Complet]:[Évaluations]],5,0)</f>
        <v>#N/A</v>
      </c>
      <c r="L1855" s="2">
        <v>37071</v>
      </c>
      <c r="M1855" t="s">
        <v>961</v>
      </c>
      <c r="N1855" t="s">
        <v>344</v>
      </c>
    </row>
    <row r="1856" spans="1:14" hidden="1" x14ac:dyDescent="0.25">
      <c r="A1856" t="s">
        <v>2914</v>
      </c>
      <c r="B1856" t="s">
        <v>2923</v>
      </c>
      <c r="C1856">
        <v>7</v>
      </c>
      <c r="D1856">
        <v>2</v>
      </c>
      <c r="E1856" t="str">
        <f>_xlfn.CONCAT(Cours_statut[[#This Row],[Code MEQ]],"-",Cours_statut[[#This Row],[Code d''option]],"-0",Cours_statut[[#This Row],[Version du cours]])</f>
        <v>601-FPF-04-7-02</v>
      </c>
      <c r="F1856">
        <v>4</v>
      </c>
      <c r="G1856">
        <v>1</v>
      </c>
      <c r="H1856" s="2">
        <v>36965</v>
      </c>
      <c r="I1856" t="s">
        <v>960</v>
      </c>
      <c r="J1856">
        <v>3</v>
      </c>
      <c r="K1856" t="e">
        <f>VLOOKUP(Cours_statut[[#This Row],[CodeCours]],Tableau1[[Code de Cours Complet]:[Évaluations]],5,0)</f>
        <v>#N/A</v>
      </c>
      <c r="L1856" s="2">
        <v>37071</v>
      </c>
      <c r="M1856" t="s">
        <v>961</v>
      </c>
      <c r="N1856" t="s">
        <v>344</v>
      </c>
    </row>
    <row r="1857" spans="1:14" hidden="1" x14ac:dyDescent="0.25">
      <c r="A1857" t="s">
        <v>2975</v>
      </c>
      <c r="B1857" t="s">
        <v>2976</v>
      </c>
      <c r="C1857">
        <v>0</v>
      </c>
      <c r="D1857">
        <v>0</v>
      </c>
      <c r="E1857" t="str">
        <f>_xlfn.CONCAT(Cours_statut[[#This Row],[Code MEQ]],"-",Cours_statut[[#This Row],[Code d''option]],"-0",Cours_statut[[#This Row],[Version du cours]])</f>
        <v>604-001-03-0-00</v>
      </c>
      <c r="F1857">
        <v>3</v>
      </c>
      <c r="G1857">
        <v>1</v>
      </c>
      <c r="H1857" s="2">
        <v>36767</v>
      </c>
      <c r="I1857" t="s">
        <v>960</v>
      </c>
      <c r="J1857">
        <v>3</v>
      </c>
      <c r="K1857" t="e">
        <f>VLOOKUP(Cours_statut[[#This Row],[CodeCours]],Tableau1[[Code de Cours Complet]:[Évaluations]],5,0)</f>
        <v>#N/A</v>
      </c>
      <c r="L1857" s="2">
        <v>37071</v>
      </c>
      <c r="M1857" t="s">
        <v>961</v>
      </c>
      <c r="N1857" t="s">
        <v>344</v>
      </c>
    </row>
    <row r="1858" spans="1:14" hidden="1" x14ac:dyDescent="0.25">
      <c r="A1858" t="s">
        <v>3127</v>
      </c>
      <c r="B1858" t="s">
        <v>3140</v>
      </c>
      <c r="C1858">
        <v>8</v>
      </c>
      <c r="D1858">
        <v>2</v>
      </c>
      <c r="E1858" t="str">
        <f>_xlfn.CONCAT(Cours_statut[[#This Row],[Code MEQ]],"-",Cours_statut[[#This Row],[Code d''option]],"-0",Cours_statut[[#This Row],[Version du cours]])</f>
        <v>607-FPG-03-8-02</v>
      </c>
      <c r="F1858">
        <v>6</v>
      </c>
      <c r="G1858">
        <v>1</v>
      </c>
      <c r="H1858" s="2">
        <v>36922</v>
      </c>
      <c r="I1858" t="s">
        <v>960</v>
      </c>
      <c r="J1858">
        <v>3</v>
      </c>
      <c r="K1858" t="e">
        <f>VLOOKUP(Cours_statut[[#This Row],[CodeCours]],Tableau1[[Code de Cours Complet]:[Évaluations]],5,0)</f>
        <v>#N/A</v>
      </c>
      <c r="L1858" s="2">
        <v>37071</v>
      </c>
      <c r="M1858" t="s">
        <v>961</v>
      </c>
      <c r="N1858" t="s">
        <v>344</v>
      </c>
    </row>
    <row r="1859" spans="1:14" hidden="1" x14ac:dyDescent="0.25">
      <c r="A1859" t="s">
        <v>3160</v>
      </c>
      <c r="B1859" t="s">
        <v>3161</v>
      </c>
      <c r="C1859">
        <v>1</v>
      </c>
      <c r="D1859">
        <v>0</v>
      </c>
      <c r="E1859" t="str">
        <f>_xlfn.CONCAT(Cours_statut[[#This Row],[Code MEQ]],"-",Cours_statut[[#This Row],[Code d''option]],"-0",Cours_statut[[#This Row],[Version du cours]])</f>
        <v>608-201-81-1-00</v>
      </c>
      <c r="F1859">
        <v>5</v>
      </c>
      <c r="G1859">
        <v>1</v>
      </c>
      <c r="H1859" s="2">
        <v>35648</v>
      </c>
      <c r="I1859" t="s">
        <v>960</v>
      </c>
      <c r="J1859">
        <v>3</v>
      </c>
      <c r="K1859" t="e">
        <f>VLOOKUP(Cours_statut[[#This Row],[CodeCours]],Tableau1[[Code de Cours Complet]:[Évaluations]],5,0)</f>
        <v>#N/A</v>
      </c>
      <c r="L1859" s="2">
        <v>37071</v>
      </c>
      <c r="M1859" t="s">
        <v>961</v>
      </c>
      <c r="N1859" t="s">
        <v>344</v>
      </c>
    </row>
    <row r="1860" spans="1:14" hidden="1" x14ac:dyDescent="0.25">
      <c r="A1860" t="s">
        <v>3160</v>
      </c>
      <c r="B1860" t="s">
        <v>3164</v>
      </c>
      <c r="C1860">
        <v>2</v>
      </c>
      <c r="D1860">
        <v>0</v>
      </c>
      <c r="E1860" t="str">
        <f>_xlfn.CONCAT(Cours_statut[[#This Row],[Code MEQ]],"-",Cours_statut[[#This Row],[Code d''option]],"-0",Cours_statut[[#This Row],[Version du cours]])</f>
        <v>608-201-81-2-00</v>
      </c>
      <c r="F1860">
        <v>5</v>
      </c>
      <c r="G1860">
        <v>1</v>
      </c>
      <c r="H1860" s="2">
        <v>35648</v>
      </c>
      <c r="I1860" t="s">
        <v>960</v>
      </c>
      <c r="J1860">
        <v>3</v>
      </c>
      <c r="K1860" t="e">
        <f>VLOOKUP(Cours_statut[[#This Row],[CodeCours]],Tableau1[[Code de Cours Complet]:[Évaluations]],5,0)</f>
        <v>#N/A</v>
      </c>
      <c r="L1860" s="2">
        <v>37071</v>
      </c>
      <c r="M1860" t="s">
        <v>961</v>
      </c>
      <c r="N1860" t="s">
        <v>344</v>
      </c>
    </row>
    <row r="1861" spans="1:14" hidden="1" x14ac:dyDescent="0.25">
      <c r="A1861" t="s">
        <v>3160</v>
      </c>
      <c r="B1861" t="s">
        <v>3168</v>
      </c>
      <c r="C1861">
        <v>3</v>
      </c>
      <c r="D1861">
        <v>0</v>
      </c>
      <c r="E1861" t="str">
        <f>_xlfn.CONCAT(Cours_statut[[#This Row],[Code MEQ]],"-",Cours_statut[[#This Row],[Code d''option]],"-0",Cours_statut[[#This Row],[Version du cours]])</f>
        <v>608-201-81-3-00</v>
      </c>
      <c r="F1861">
        <v>5</v>
      </c>
      <c r="G1861">
        <v>1</v>
      </c>
      <c r="H1861" s="2">
        <v>35648</v>
      </c>
      <c r="I1861" t="s">
        <v>960</v>
      </c>
      <c r="J1861">
        <v>3</v>
      </c>
      <c r="K1861" t="e">
        <f>VLOOKUP(Cours_statut[[#This Row],[CodeCours]],Tableau1[[Code de Cours Complet]:[Évaluations]],5,0)</f>
        <v>#N/A</v>
      </c>
      <c r="L1861" s="2">
        <v>37071</v>
      </c>
      <c r="M1861" t="s">
        <v>961</v>
      </c>
      <c r="N1861" t="s">
        <v>344</v>
      </c>
    </row>
    <row r="1862" spans="1:14" hidden="1" x14ac:dyDescent="0.25">
      <c r="A1862" t="s">
        <v>3160</v>
      </c>
      <c r="B1862" t="s">
        <v>3169</v>
      </c>
      <c r="C1862">
        <v>4</v>
      </c>
      <c r="D1862">
        <v>0</v>
      </c>
      <c r="E1862" t="str">
        <f>_xlfn.CONCAT(Cours_statut[[#This Row],[Code MEQ]],"-",Cours_statut[[#This Row],[Code d''option]],"-0",Cours_statut[[#This Row],[Version du cours]])</f>
        <v>608-201-81-4-00</v>
      </c>
      <c r="F1862">
        <v>5</v>
      </c>
      <c r="G1862">
        <v>1</v>
      </c>
      <c r="H1862" s="2">
        <v>35648</v>
      </c>
      <c r="I1862" t="s">
        <v>960</v>
      </c>
      <c r="J1862">
        <v>3</v>
      </c>
      <c r="K1862" t="e">
        <f>VLOOKUP(Cours_statut[[#This Row],[CodeCours]],Tableau1[[Code de Cours Complet]:[Évaluations]],5,0)</f>
        <v>#N/A</v>
      </c>
      <c r="L1862" s="2">
        <v>37071</v>
      </c>
      <c r="M1862" t="s">
        <v>961</v>
      </c>
      <c r="N1862" t="s">
        <v>344</v>
      </c>
    </row>
    <row r="1863" spans="1:14" hidden="1" x14ac:dyDescent="0.25">
      <c r="A1863" t="s">
        <v>3211</v>
      </c>
      <c r="B1863" t="s">
        <v>3212</v>
      </c>
      <c r="C1863">
        <v>0</v>
      </c>
      <c r="D1863">
        <v>0</v>
      </c>
      <c r="E1863" t="str">
        <f>_xlfn.CONCAT(Cours_statut[[#This Row],[Code MEQ]],"-",Cours_statut[[#This Row],[Code d''option]],"-0",Cours_statut[[#This Row],[Version du cours]])</f>
        <v>815-PAF-03-0-00</v>
      </c>
      <c r="F1863">
        <v>0</v>
      </c>
      <c r="G1863">
        <v>1</v>
      </c>
      <c r="H1863" s="2">
        <v>36524</v>
      </c>
      <c r="I1863" t="s">
        <v>960</v>
      </c>
      <c r="J1863">
        <v>3</v>
      </c>
      <c r="K1863" t="e">
        <f>VLOOKUP(Cours_statut[[#This Row],[CodeCours]],Tableau1[[Code de Cours Complet]:[Évaluations]],5,0)</f>
        <v>#N/A</v>
      </c>
      <c r="L1863" s="2">
        <v>37071</v>
      </c>
      <c r="M1863" t="s">
        <v>961</v>
      </c>
      <c r="N1863" t="s">
        <v>344</v>
      </c>
    </row>
    <row r="1864" spans="1:14" hidden="1" x14ac:dyDescent="0.25">
      <c r="A1864" t="s">
        <v>1206</v>
      </c>
      <c r="B1864" t="s">
        <v>1212</v>
      </c>
      <c r="C1864">
        <v>10</v>
      </c>
      <c r="D1864">
        <v>1</v>
      </c>
      <c r="E1864" t="str">
        <f>_xlfn.CONCAT(Cours_statut[[#This Row],[Code MEQ]],"-",Cours_statut[[#This Row],[Code d''option]],"-0",Cours_statut[[#This Row],[Version du cours]])</f>
        <v>201-103-77-10-01</v>
      </c>
      <c r="F1864">
        <v>0</v>
      </c>
      <c r="G1864">
        <v>1</v>
      </c>
      <c r="H1864" s="2">
        <v>37070</v>
      </c>
      <c r="I1864" t="s">
        <v>960</v>
      </c>
      <c r="J1864">
        <v>3</v>
      </c>
      <c r="K1864" t="e">
        <f>VLOOKUP(Cours_statut[[#This Row],[CodeCours]],Tableau1[[Code de Cours Complet]:[Évaluations]],5,0)</f>
        <v>#N/A</v>
      </c>
      <c r="L1864" s="2">
        <v>37070</v>
      </c>
      <c r="M1864" t="s">
        <v>961</v>
      </c>
      <c r="N1864" t="s">
        <v>344</v>
      </c>
    </row>
    <row r="1865" spans="1:14" hidden="1" x14ac:dyDescent="0.25">
      <c r="A1865" t="s">
        <v>2254</v>
      </c>
      <c r="B1865" t="s">
        <v>2257</v>
      </c>
      <c r="C1865">
        <v>10</v>
      </c>
      <c r="D1865">
        <v>1</v>
      </c>
      <c r="E1865" t="str">
        <f>_xlfn.CONCAT(Cours_statut[[#This Row],[Code MEQ]],"-",Cours_statut[[#This Row],[Code d''option]],"-0",Cours_statut[[#This Row],[Version du cours]])</f>
        <v>410-195-94-10-01</v>
      </c>
      <c r="F1865">
        <v>0</v>
      </c>
      <c r="G1865">
        <v>1</v>
      </c>
      <c r="H1865" s="2">
        <v>37070</v>
      </c>
      <c r="I1865" t="s">
        <v>960</v>
      </c>
      <c r="J1865">
        <v>3</v>
      </c>
      <c r="K1865" t="e">
        <f>VLOOKUP(Cours_statut[[#This Row],[CodeCours]],Tableau1[[Code de Cours Complet]:[Évaluations]],5,0)</f>
        <v>#N/A</v>
      </c>
      <c r="L1865" s="2">
        <v>37070</v>
      </c>
      <c r="M1865" t="s">
        <v>961</v>
      </c>
      <c r="N1865" t="s">
        <v>344</v>
      </c>
    </row>
    <row r="1866" spans="1:14" hidden="1" x14ac:dyDescent="0.25">
      <c r="A1866" t="s">
        <v>2270</v>
      </c>
      <c r="B1866" t="s">
        <v>2273</v>
      </c>
      <c r="C1866">
        <v>10</v>
      </c>
      <c r="D1866">
        <v>1</v>
      </c>
      <c r="E1866" t="str">
        <f>_xlfn.CONCAT(Cours_statut[[#This Row],[Code MEQ]],"-",Cours_statut[[#This Row],[Code d''option]],"-0",Cours_statut[[#This Row],[Version du cours]])</f>
        <v>410-210-90-10-01</v>
      </c>
      <c r="F1866">
        <v>4</v>
      </c>
      <c r="G1866">
        <v>1</v>
      </c>
      <c r="H1866" s="2">
        <v>37070</v>
      </c>
      <c r="I1866" t="s">
        <v>960</v>
      </c>
      <c r="J1866">
        <v>3</v>
      </c>
      <c r="K1866" t="e">
        <f>VLOOKUP(Cours_statut[[#This Row],[CodeCours]],Tableau1[[Code de Cours Complet]:[Évaluations]],5,0)</f>
        <v>#N/A</v>
      </c>
      <c r="L1866" s="2">
        <v>37070</v>
      </c>
      <c r="M1866" t="s">
        <v>961</v>
      </c>
      <c r="N1866" t="s">
        <v>344</v>
      </c>
    </row>
    <row r="1867" spans="1:14" hidden="1" x14ac:dyDescent="0.25">
      <c r="A1867" t="s">
        <v>2331</v>
      </c>
      <c r="B1867" t="s">
        <v>2334</v>
      </c>
      <c r="C1867">
        <v>10</v>
      </c>
      <c r="D1867">
        <v>1</v>
      </c>
      <c r="E1867" t="str">
        <f>_xlfn.CONCAT(Cours_statut[[#This Row],[Code MEQ]],"-",Cours_statut[[#This Row],[Code d''option]],"-0",Cours_statut[[#This Row],[Version du cours]])</f>
        <v>410-320-90-10-01</v>
      </c>
      <c r="F1867">
        <v>0</v>
      </c>
      <c r="G1867">
        <v>1</v>
      </c>
      <c r="H1867" s="2">
        <v>37070</v>
      </c>
      <c r="I1867" t="s">
        <v>960</v>
      </c>
      <c r="J1867">
        <v>3</v>
      </c>
      <c r="K1867" t="e">
        <f>VLOOKUP(Cours_statut[[#This Row],[CodeCours]],Tableau1[[Code de Cours Complet]:[Évaluations]],5,0)</f>
        <v>#N/A</v>
      </c>
      <c r="L1867" s="2">
        <v>37070</v>
      </c>
      <c r="M1867" t="s">
        <v>961</v>
      </c>
      <c r="N1867" t="s">
        <v>344</v>
      </c>
    </row>
    <row r="1868" spans="1:14" hidden="1" x14ac:dyDescent="0.25">
      <c r="A1868" t="s">
        <v>2370</v>
      </c>
      <c r="B1868" t="s">
        <v>2372</v>
      </c>
      <c r="C1868">
        <v>0</v>
      </c>
      <c r="D1868">
        <v>2</v>
      </c>
      <c r="E1868" t="str">
        <f>_xlfn.CONCAT(Cours_statut[[#This Row],[Code MEQ]],"-",Cours_statut[[#This Row],[Code d''option]],"-0",Cours_statut[[#This Row],[Version du cours]])</f>
        <v>410-415-90-0-02</v>
      </c>
      <c r="F1868">
        <v>4</v>
      </c>
      <c r="G1868">
        <v>1</v>
      </c>
      <c r="H1868" s="2">
        <v>36481</v>
      </c>
      <c r="I1868" t="s">
        <v>960</v>
      </c>
      <c r="J1868">
        <v>3</v>
      </c>
      <c r="K1868" t="e">
        <f>VLOOKUP(Cours_statut[[#This Row],[CodeCours]],Tableau1[[Code de Cours Complet]:[Évaluations]],5,0)</f>
        <v>#N/A</v>
      </c>
      <c r="L1868" s="2">
        <v>37070</v>
      </c>
      <c r="M1868" t="s">
        <v>961</v>
      </c>
      <c r="N1868" t="s">
        <v>344</v>
      </c>
    </row>
    <row r="1869" spans="1:14" hidden="1" x14ac:dyDescent="0.25">
      <c r="A1869" t="s">
        <v>2370</v>
      </c>
      <c r="B1869" t="s">
        <v>2373</v>
      </c>
      <c r="C1869">
        <v>10</v>
      </c>
      <c r="D1869">
        <v>1</v>
      </c>
      <c r="E1869" t="str">
        <f>_xlfn.CONCAT(Cours_statut[[#This Row],[Code MEQ]],"-",Cours_statut[[#This Row],[Code d''option]],"-0",Cours_statut[[#This Row],[Version du cours]])</f>
        <v>410-415-90-10-01</v>
      </c>
      <c r="F1869">
        <v>0</v>
      </c>
      <c r="G1869">
        <v>1</v>
      </c>
      <c r="H1869" s="2">
        <v>37070</v>
      </c>
      <c r="I1869" t="s">
        <v>960</v>
      </c>
      <c r="J1869">
        <v>3</v>
      </c>
      <c r="K1869" t="e">
        <f>VLOOKUP(Cours_statut[[#This Row],[CodeCours]],Tableau1[[Code de Cours Complet]:[Évaluations]],5,0)</f>
        <v>#N/A</v>
      </c>
      <c r="L1869" s="2">
        <v>37070</v>
      </c>
      <c r="M1869" t="s">
        <v>961</v>
      </c>
      <c r="N1869" t="s">
        <v>344</v>
      </c>
    </row>
    <row r="1870" spans="1:14" hidden="1" x14ac:dyDescent="0.25">
      <c r="A1870" t="s">
        <v>2377</v>
      </c>
      <c r="B1870" t="s">
        <v>2380</v>
      </c>
      <c r="C1870">
        <v>0</v>
      </c>
      <c r="D1870">
        <v>3</v>
      </c>
      <c r="E1870" t="str">
        <f>_xlfn.CONCAT(Cours_statut[[#This Row],[Code MEQ]],"-",Cours_statut[[#This Row],[Code d''option]],"-0",Cours_statut[[#This Row],[Version du cours]])</f>
        <v>410-430-90-0-03</v>
      </c>
      <c r="F1870">
        <v>4</v>
      </c>
      <c r="G1870">
        <v>1</v>
      </c>
      <c r="H1870" s="2">
        <v>36466</v>
      </c>
      <c r="I1870" t="s">
        <v>960</v>
      </c>
      <c r="J1870">
        <v>3</v>
      </c>
      <c r="K1870" t="e">
        <f>VLOOKUP(Cours_statut[[#This Row],[CodeCours]],Tableau1[[Code de Cours Complet]:[Évaluations]],5,0)</f>
        <v>#N/A</v>
      </c>
      <c r="L1870" s="2">
        <v>37070</v>
      </c>
      <c r="M1870" t="s">
        <v>961</v>
      </c>
      <c r="N1870" t="s">
        <v>344</v>
      </c>
    </row>
    <row r="1871" spans="1:14" hidden="1" x14ac:dyDescent="0.25">
      <c r="A1871" t="s">
        <v>2377</v>
      </c>
      <c r="B1871" t="s">
        <v>2381</v>
      </c>
      <c r="C1871">
        <v>10</v>
      </c>
      <c r="D1871">
        <v>1</v>
      </c>
      <c r="E1871" t="str">
        <f>_xlfn.CONCAT(Cours_statut[[#This Row],[Code MEQ]],"-",Cours_statut[[#This Row],[Code d''option]],"-0",Cours_statut[[#This Row],[Version du cours]])</f>
        <v>410-430-90-10-01</v>
      </c>
      <c r="F1871">
        <v>0</v>
      </c>
      <c r="G1871">
        <v>1</v>
      </c>
      <c r="H1871" s="2">
        <v>37070</v>
      </c>
      <c r="I1871" t="s">
        <v>960</v>
      </c>
      <c r="J1871">
        <v>3</v>
      </c>
      <c r="K1871" t="e">
        <f>VLOOKUP(Cours_statut[[#This Row],[CodeCours]],Tableau1[[Code de Cours Complet]:[Évaluations]],5,0)</f>
        <v>#N/A</v>
      </c>
      <c r="L1871" s="2">
        <v>37070</v>
      </c>
      <c r="M1871" t="s">
        <v>961</v>
      </c>
      <c r="N1871" t="s">
        <v>344</v>
      </c>
    </row>
    <row r="1872" spans="1:14" hidden="1" x14ac:dyDescent="0.25">
      <c r="A1872" t="s">
        <v>2377</v>
      </c>
      <c r="B1872" t="s">
        <v>2382</v>
      </c>
      <c r="C1872">
        <v>10</v>
      </c>
      <c r="D1872">
        <v>2</v>
      </c>
      <c r="E1872" t="str">
        <f>_xlfn.CONCAT(Cours_statut[[#This Row],[Code MEQ]],"-",Cours_statut[[#This Row],[Code d''option]],"-0",Cours_statut[[#This Row],[Version du cours]])</f>
        <v>410-430-90-10-02</v>
      </c>
      <c r="F1872">
        <v>0</v>
      </c>
      <c r="G1872">
        <v>1</v>
      </c>
      <c r="H1872" s="2">
        <v>37070</v>
      </c>
      <c r="I1872" t="s">
        <v>960</v>
      </c>
      <c r="J1872">
        <v>3</v>
      </c>
      <c r="K1872" t="e">
        <f>VLOOKUP(Cours_statut[[#This Row],[CodeCours]],Tableau1[[Code de Cours Complet]:[Évaluations]],5,0)</f>
        <v>#N/A</v>
      </c>
      <c r="L1872" s="2">
        <v>37070</v>
      </c>
      <c r="M1872" t="s">
        <v>961</v>
      </c>
      <c r="N1872" t="s">
        <v>344</v>
      </c>
    </row>
    <row r="1873" spans="1:14" hidden="1" x14ac:dyDescent="0.25">
      <c r="A1873" t="s">
        <v>2463</v>
      </c>
      <c r="B1873" t="s">
        <v>2465</v>
      </c>
      <c r="C1873">
        <v>0</v>
      </c>
      <c r="D1873">
        <v>2</v>
      </c>
      <c r="E1873" t="str">
        <f>_xlfn.CONCAT(Cours_statut[[#This Row],[Code MEQ]],"-",Cours_statut[[#This Row],[Code d''option]],"-0",Cours_statut[[#This Row],[Version du cours]])</f>
        <v>410-550-90-0-02</v>
      </c>
      <c r="F1873">
        <v>4</v>
      </c>
      <c r="G1873">
        <v>1</v>
      </c>
      <c r="H1873" s="2">
        <v>36763</v>
      </c>
      <c r="I1873" t="s">
        <v>960</v>
      </c>
      <c r="J1873">
        <v>3</v>
      </c>
      <c r="K1873" t="e">
        <f>VLOOKUP(Cours_statut[[#This Row],[CodeCours]],Tableau1[[Code de Cours Complet]:[Évaluations]],5,0)</f>
        <v>#N/A</v>
      </c>
      <c r="L1873" s="2">
        <v>37070</v>
      </c>
      <c r="M1873" t="s">
        <v>961</v>
      </c>
      <c r="N1873" t="s">
        <v>344</v>
      </c>
    </row>
    <row r="1874" spans="1:14" hidden="1" x14ac:dyDescent="0.25">
      <c r="A1874" t="s">
        <v>2463</v>
      </c>
      <c r="B1874" t="s">
        <v>2466</v>
      </c>
      <c r="C1874">
        <v>10</v>
      </c>
      <c r="D1874">
        <v>1</v>
      </c>
      <c r="E1874" t="str">
        <f>_xlfn.CONCAT(Cours_statut[[#This Row],[Code MEQ]],"-",Cours_statut[[#This Row],[Code d''option]],"-0",Cours_statut[[#This Row],[Version du cours]])</f>
        <v>410-550-90-10-01</v>
      </c>
      <c r="F1874">
        <v>0</v>
      </c>
      <c r="G1874">
        <v>1</v>
      </c>
      <c r="H1874" s="2">
        <v>37070</v>
      </c>
      <c r="I1874" t="s">
        <v>960</v>
      </c>
      <c r="J1874">
        <v>3</v>
      </c>
      <c r="K1874" t="e">
        <f>VLOOKUP(Cours_statut[[#This Row],[CodeCours]],Tableau1[[Code de Cours Complet]:[Évaluations]],5,0)</f>
        <v>#N/A</v>
      </c>
      <c r="L1874" s="2">
        <v>37070</v>
      </c>
      <c r="M1874" t="s">
        <v>961</v>
      </c>
      <c r="N1874" t="s">
        <v>344</v>
      </c>
    </row>
    <row r="1875" spans="1:14" hidden="1" x14ac:dyDescent="0.25">
      <c r="A1875" t="s">
        <v>2474</v>
      </c>
      <c r="B1875" t="s">
        <v>2475</v>
      </c>
      <c r="C1875">
        <v>0</v>
      </c>
      <c r="D1875">
        <v>0</v>
      </c>
      <c r="E1875" t="str">
        <f>_xlfn.CONCAT(Cours_statut[[#This Row],[Code MEQ]],"-",Cours_statut[[#This Row],[Code d''option]],"-0",Cours_statut[[#This Row],[Version du cours]])</f>
        <v>410-553-90-0-00</v>
      </c>
      <c r="F1875">
        <v>5</v>
      </c>
      <c r="G1875">
        <v>1</v>
      </c>
      <c r="H1875" s="2">
        <v>35614</v>
      </c>
      <c r="I1875" t="s">
        <v>960</v>
      </c>
      <c r="J1875">
        <v>3</v>
      </c>
      <c r="K1875" t="e">
        <f>VLOOKUP(Cours_statut[[#This Row],[CodeCours]],Tableau1[[Code de Cours Complet]:[Évaluations]],5,0)</f>
        <v>#N/A</v>
      </c>
      <c r="L1875" s="2">
        <v>37070</v>
      </c>
      <c r="M1875" t="s">
        <v>961</v>
      </c>
      <c r="N1875" t="s">
        <v>344</v>
      </c>
    </row>
    <row r="1876" spans="1:14" hidden="1" x14ac:dyDescent="0.25">
      <c r="A1876" t="s">
        <v>1999</v>
      </c>
      <c r="B1876" t="s">
        <v>2002</v>
      </c>
      <c r="C1876">
        <v>0</v>
      </c>
      <c r="D1876">
        <v>3</v>
      </c>
      <c r="E1876" t="str">
        <f>_xlfn.CONCAT(Cours_statut[[#This Row],[Code MEQ]],"-",Cours_statut[[#This Row],[Code d''option]],"-0",Cours_statut[[#This Row],[Version du cours]])</f>
        <v>383-920-90-0-03</v>
      </c>
      <c r="F1876">
        <v>5</v>
      </c>
      <c r="G1876">
        <v>1</v>
      </c>
      <c r="H1876" s="2">
        <v>36070</v>
      </c>
      <c r="I1876" t="s">
        <v>960</v>
      </c>
      <c r="J1876">
        <v>3</v>
      </c>
      <c r="K1876" t="e">
        <f>VLOOKUP(Cours_statut[[#This Row],[CodeCours]],Tableau1[[Code de Cours Complet]:[Évaluations]],5,0)</f>
        <v>#N/A</v>
      </c>
      <c r="L1876" s="2">
        <v>37035</v>
      </c>
      <c r="M1876" t="s">
        <v>961</v>
      </c>
      <c r="N1876" t="s">
        <v>344</v>
      </c>
    </row>
    <row r="1877" spans="1:14" hidden="1" x14ac:dyDescent="0.25">
      <c r="A1877" t="s">
        <v>2249</v>
      </c>
      <c r="B1877" t="s">
        <v>2250</v>
      </c>
      <c r="C1877">
        <v>0</v>
      </c>
      <c r="D1877">
        <v>0</v>
      </c>
      <c r="E1877" t="str">
        <f>_xlfn.CONCAT(Cours_statut[[#This Row],[Code MEQ]],"-",Cours_statut[[#This Row],[Code d''option]],"-0",Cours_statut[[#This Row],[Version du cours]])</f>
        <v>410-160-85-0-00</v>
      </c>
      <c r="F1877">
        <v>3</v>
      </c>
      <c r="G1877">
        <v>1</v>
      </c>
      <c r="H1877" s="2">
        <v>34578</v>
      </c>
      <c r="I1877" t="s">
        <v>960</v>
      </c>
      <c r="J1877">
        <v>3</v>
      </c>
      <c r="K1877" t="e">
        <f>VLOOKUP(Cours_statut[[#This Row],[CodeCours]],Tableau1[[Code de Cours Complet]:[Évaluations]],5,0)</f>
        <v>#N/A</v>
      </c>
      <c r="L1877" s="2">
        <v>37027</v>
      </c>
      <c r="M1877" t="s">
        <v>961</v>
      </c>
      <c r="N1877" t="s">
        <v>344</v>
      </c>
    </row>
    <row r="1878" spans="1:14" hidden="1" x14ac:dyDescent="0.25">
      <c r="A1878" t="s">
        <v>1922</v>
      </c>
      <c r="B1878" t="s">
        <v>1926</v>
      </c>
      <c r="C1878">
        <v>0</v>
      </c>
      <c r="D1878">
        <v>4</v>
      </c>
      <c r="E1878" t="str">
        <f>_xlfn.CONCAT(Cours_statut[[#This Row],[Code MEQ]],"-",Cours_statut[[#This Row],[Code d''option]],"-0",Cours_statut[[#This Row],[Version du cours]])</f>
        <v>360-300-91-0-04</v>
      </c>
      <c r="F1878">
        <v>4</v>
      </c>
      <c r="G1878">
        <v>1</v>
      </c>
      <c r="H1878" s="2">
        <v>36594</v>
      </c>
      <c r="I1878" t="s">
        <v>960</v>
      </c>
      <c r="J1878">
        <v>3</v>
      </c>
      <c r="K1878" t="e">
        <f>VLOOKUP(Cours_statut[[#This Row],[CodeCours]],Tableau1[[Code de Cours Complet]:[Évaluations]],5,0)</f>
        <v>#N/A</v>
      </c>
      <c r="L1878" s="2">
        <v>37014</v>
      </c>
      <c r="M1878" t="s">
        <v>961</v>
      </c>
      <c r="N1878" t="s">
        <v>344</v>
      </c>
    </row>
    <row r="1879" spans="1:14" hidden="1" x14ac:dyDescent="0.25">
      <c r="A1879" t="s">
        <v>3200</v>
      </c>
      <c r="B1879" t="s">
        <v>3201</v>
      </c>
      <c r="C1879">
        <v>0</v>
      </c>
      <c r="D1879">
        <v>0</v>
      </c>
      <c r="E1879" t="str">
        <f>_xlfn.CONCAT(Cours_statut[[#This Row],[Code MEQ]],"-",Cours_statut[[#This Row],[Code d''option]],"-0",Cours_statut[[#This Row],[Version du cours]])</f>
        <v>815-PAF-01-0-00</v>
      </c>
      <c r="F1879">
        <v>1</v>
      </c>
      <c r="G1879">
        <v>1</v>
      </c>
      <c r="H1879" s="2">
        <v>36178</v>
      </c>
      <c r="I1879" t="s">
        <v>960</v>
      </c>
      <c r="J1879">
        <v>3</v>
      </c>
      <c r="K1879" t="e">
        <f>VLOOKUP(Cours_statut[[#This Row],[CodeCours]],Tableau1[[Code de Cours Complet]:[Évaluations]],5,0)</f>
        <v>#N/A</v>
      </c>
      <c r="L1879" s="2">
        <v>37014</v>
      </c>
      <c r="M1879" t="s">
        <v>961</v>
      </c>
      <c r="N1879" t="s">
        <v>344</v>
      </c>
    </row>
    <row r="1880" spans="1:14" hidden="1" x14ac:dyDescent="0.25">
      <c r="A1880" t="s">
        <v>2098</v>
      </c>
      <c r="B1880" t="s">
        <v>2099</v>
      </c>
      <c r="C1880">
        <v>0</v>
      </c>
      <c r="D1880">
        <v>0</v>
      </c>
      <c r="E1880" t="str">
        <f>_xlfn.CONCAT(Cours_statut[[#This Row],[Code MEQ]],"-",Cours_statut[[#This Row],[Code d''option]],"-0",Cours_statut[[#This Row],[Version du cours]])</f>
        <v>387-970-91-0-00</v>
      </c>
      <c r="F1880">
        <v>5</v>
      </c>
      <c r="G1880">
        <v>1</v>
      </c>
      <c r="H1880" s="2">
        <v>35534</v>
      </c>
      <c r="I1880" t="s">
        <v>960</v>
      </c>
      <c r="J1880">
        <v>3</v>
      </c>
      <c r="K1880" t="e">
        <f>VLOOKUP(Cours_statut[[#This Row],[CodeCours]],Tableau1[[Code de Cours Complet]:[Évaluations]],5,0)</f>
        <v>#N/A</v>
      </c>
      <c r="L1880" s="2">
        <v>36956</v>
      </c>
      <c r="M1880" t="s">
        <v>961</v>
      </c>
      <c r="N1880" t="s">
        <v>344</v>
      </c>
    </row>
    <row r="1881" spans="1:14" hidden="1" x14ac:dyDescent="0.25">
      <c r="A1881" t="s">
        <v>3088</v>
      </c>
      <c r="B1881" t="s">
        <v>3093</v>
      </c>
      <c r="C1881">
        <v>2</v>
      </c>
      <c r="D1881">
        <v>0</v>
      </c>
      <c r="E1881" t="str">
        <f>_xlfn.CONCAT(Cours_statut[[#This Row],[Code MEQ]],"-",Cours_statut[[#This Row],[Code d''option]],"-0",Cours_statut[[#This Row],[Version du cours]])</f>
        <v>607-201-92-2-00</v>
      </c>
      <c r="F1881">
        <v>5</v>
      </c>
      <c r="G1881">
        <v>1</v>
      </c>
      <c r="H1881" s="2">
        <v>35653</v>
      </c>
      <c r="I1881" t="s">
        <v>960</v>
      </c>
      <c r="J1881">
        <v>3</v>
      </c>
      <c r="K1881" t="e">
        <f>VLOOKUP(Cours_statut[[#This Row],[CodeCours]],Tableau1[[Code de Cours Complet]:[Évaluations]],5,0)</f>
        <v>#N/A</v>
      </c>
      <c r="L1881" s="2">
        <v>36916</v>
      </c>
      <c r="M1881" t="s">
        <v>961</v>
      </c>
      <c r="N1881" t="s">
        <v>344</v>
      </c>
    </row>
    <row r="1882" spans="1:14" hidden="1" x14ac:dyDescent="0.25">
      <c r="A1882" t="s">
        <v>3127</v>
      </c>
      <c r="B1882" t="s">
        <v>3133</v>
      </c>
      <c r="C1882">
        <v>2</v>
      </c>
      <c r="D1882">
        <v>0</v>
      </c>
      <c r="E1882" t="str">
        <f>_xlfn.CONCAT(Cours_statut[[#This Row],[Code MEQ]],"-",Cours_statut[[#This Row],[Code d''option]],"-0",Cours_statut[[#This Row],[Version du cours]])</f>
        <v>607-FPG-03-2-00</v>
      </c>
      <c r="F1882">
        <v>5</v>
      </c>
      <c r="G1882">
        <v>1</v>
      </c>
      <c r="H1882" s="2">
        <v>35311</v>
      </c>
      <c r="I1882" t="s">
        <v>960</v>
      </c>
      <c r="J1882">
        <v>3</v>
      </c>
      <c r="K1882" t="e">
        <f>VLOOKUP(Cours_statut[[#This Row],[CodeCours]],Tableau1[[Code de Cours Complet]:[Évaluations]],5,0)</f>
        <v>#N/A</v>
      </c>
      <c r="L1882" s="2">
        <v>36916</v>
      </c>
      <c r="M1882" t="s">
        <v>961</v>
      </c>
      <c r="N1882" t="s">
        <v>344</v>
      </c>
    </row>
    <row r="1883" spans="1:14" hidden="1" x14ac:dyDescent="0.25">
      <c r="A1883" t="s">
        <v>1186</v>
      </c>
      <c r="B1883" t="s">
        <v>1187</v>
      </c>
      <c r="C1883">
        <v>0</v>
      </c>
      <c r="D1883">
        <v>0</v>
      </c>
      <c r="E1883" t="str">
        <f>_xlfn.CONCAT(Cours_statut[[#This Row],[Code MEQ]],"-",Cours_statut[[#This Row],[Code d''option]],"-0",Cours_statut[[#This Row],[Version du cours]])</f>
        <v>201-004-06-0-00</v>
      </c>
      <c r="F1883">
        <v>5</v>
      </c>
      <c r="G1883">
        <v>1</v>
      </c>
      <c r="H1883" s="2">
        <v>36802</v>
      </c>
      <c r="I1883" t="s">
        <v>960</v>
      </c>
      <c r="J1883">
        <v>3</v>
      </c>
      <c r="K1883" t="e">
        <f>VLOOKUP(Cours_statut[[#This Row],[CodeCours]],Tableau1[[Code de Cours Complet]:[Évaluations]],5,0)</f>
        <v>#N/A</v>
      </c>
      <c r="L1883" s="2">
        <v>36914</v>
      </c>
      <c r="M1883" t="s">
        <v>961</v>
      </c>
      <c r="N1883" t="s">
        <v>344</v>
      </c>
    </row>
    <row r="1884" spans="1:14" hidden="1" x14ac:dyDescent="0.25">
      <c r="A1884" t="s">
        <v>1783</v>
      </c>
      <c r="B1884" t="s">
        <v>1784</v>
      </c>
      <c r="C1884">
        <v>0</v>
      </c>
      <c r="D1884">
        <v>0</v>
      </c>
      <c r="E1884" t="str">
        <f>_xlfn.CONCAT(Cours_statut[[#This Row],[Code MEQ]],"-",Cours_statut[[#This Row],[Code d''option]],"-0",Cours_statut[[#This Row],[Version du cours]])</f>
        <v>340-FPH-03-0-00</v>
      </c>
      <c r="F1884">
        <v>5</v>
      </c>
      <c r="G1884">
        <v>1</v>
      </c>
      <c r="H1884" s="2">
        <v>36161</v>
      </c>
      <c r="I1884" t="s">
        <v>960</v>
      </c>
      <c r="J1884">
        <v>3</v>
      </c>
      <c r="K1884" t="e">
        <f>VLOOKUP(Cours_statut[[#This Row],[CodeCours]],Tableau1[[Code de Cours Complet]:[Évaluations]],5,0)</f>
        <v>#N/A</v>
      </c>
      <c r="L1884" s="2">
        <v>36902</v>
      </c>
      <c r="M1884" t="s">
        <v>961</v>
      </c>
      <c r="N1884" t="s">
        <v>344</v>
      </c>
    </row>
    <row r="1885" spans="1:14" hidden="1" x14ac:dyDescent="0.25">
      <c r="A1885" t="s">
        <v>2270</v>
      </c>
      <c r="B1885" t="s">
        <v>2271</v>
      </c>
      <c r="C1885">
        <v>0</v>
      </c>
      <c r="D1885">
        <v>0</v>
      </c>
      <c r="E1885" t="str">
        <f>_xlfn.CONCAT(Cours_statut[[#This Row],[Code MEQ]],"-",Cours_statut[[#This Row],[Code d''option]],"-0",Cours_statut[[#This Row],[Version du cours]])</f>
        <v>410-210-90-0-00</v>
      </c>
      <c r="F1885">
        <v>5</v>
      </c>
      <c r="G1885">
        <v>1</v>
      </c>
      <c r="H1885" s="2">
        <v>34794</v>
      </c>
      <c r="I1885" t="s">
        <v>960</v>
      </c>
      <c r="J1885">
        <v>3</v>
      </c>
      <c r="K1885" t="e">
        <f>VLOOKUP(Cours_statut[[#This Row],[CodeCours]],Tableau1[[Code de Cours Complet]:[Évaluations]],5,0)</f>
        <v>#N/A</v>
      </c>
      <c r="L1885" s="2">
        <v>36902</v>
      </c>
      <c r="M1885" t="s">
        <v>961</v>
      </c>
      <c r="N1885" t="s">
        <v>344</v>
      </c>
    </row>
    <row r="1886" spans="1:14" hidden="1" x14ac:dyDescent="0.25">
      <c r="A1886" t="s">
        <v>1086</v>
      </c>
      <c r="B1886" t="s">
        <v>1087</v>
      </c>
      <c r="C1886">
        <v>0</v>
      </c>
      <c r="D1886">
        <v>0</v>
      </c>
      <c r="E1886" t="str">
        <f>_xlfn.CONCAT(Cours_statut[[#This Row],[Code MEQ]],"-",Cours_statut[[#This Row],[Code d''option]],"-0",Cours_statut[[#This Row],[Version du cours]])</f>
        <v>152-115-91-0-00</v>
      </c>
      <c r="F1886">
        <v>5</v>
      </c>
      <c r="G1886">
        <v>1</v>
      </c>
      <c r="H1886" s="2">
        <v>36285</v>
      </c>
      <c r="I1886" t="s">
        <v>960</v>
      </c>
      <c r="J1886">
        <v>3</v>
      </c>
      <c r="K1886" t="e">
        <f>VLOOKUP(Cours_statut[[#This Row],[CodeCours]],Tableau1[[Code de Cours Complet]:[Évaluations]],5,0)</f>
        <v>#N/A</v>
      </c>
      <c r="L1886" s="2">
        <v>36892</v>
      </c>
      <c r="M1886" t="s">
        <v>961</v>
      </c>
      <c r="N1886" t="s">
        <v>344</v>
      </c>
    </row>
    <row r="1887" spans="1:14" hidden="1" x14ac:dyDescent="0.25">
      <c r="A1887" t="s">
        <v>1888</v>
      </c>
      <c r="B1887" t="s">
        <v>1889</v>
      </c>
      <c r="C1887">
        <v>0</v>
      </c>
      <c r="D1887">
        <v>0</v>
      </c>
      <c r="E1887" t="str">
        <f>_xlfn.CONCAT(Cours_statut[[#This Row],[Code MEQ]],"-",Cours_statut[[#This Row],[Code d''option]],"-0",Cours_statut[[#This Row],[Version du cours]])</f>
        <v>350-901-91-0-00</v>
      </c>
      <c r="F1887">
        <v>5</v>
      </c>
      <c r="G1887">
        <v>1</v>
      </c>
      <c r="H1887" s="2">
        <v>33914</v>
      </c>
      <c r="I1887" t="s">
        <v>960</v>
      </c>
      <c r="J1887">
        <v>3</v>
      </c>
      <c r="K1887" t="e">
        <f>VLOOKUP(Cours_statut[[#This Row],[CodeCours]],Tableau1[[Code de Cours Complet]:[Évaluations]],5,0)</f>
        <v>#N/A</v>
      </c>
      <c r="L1887" s="2">
        <v>36859</v>
      </c>
      <c r="M1887" t="s">
        <v>961</v>
      </c>
      <c r="N1887" t="s">
        <v>344</v>
      </c>
    </row>
    <row r="1888" spans="1:14" hidden="1" x14ac:dyDescent="0.25">
      <c r="A1888" t="s">
        <v>2050</v>
      </c>
      <c r="B1888" t="s">
        <v>2052</v>
      </c>
      <c r="C1888">
        <v>0</v>
      </c>
      <c r="D1888">
        <v>2</v>
      </c>
      <c r="E1888" t="str">
        <f>_xlfn.CONCAT(Cours_statut[[#This Row],[Code MEQ]],"-",Cours_statut[[#This Row],[Code d''option]],"-0",Cours_statut[[#This Row],[Version du cours]])</f>
        <v>385-950-91-0-02</v>
      </c>
      <c r="F1888">
        <v>5</v>
      </c>
      <c r="G1888">
        <v>1</v>
      </c>
      <c r="H1888" s="2">
        <v>35807</v>
      </c>
      <c r="I1888" t="s">
        <v>960</v>
      </c>
      <c r="J1888">
        <v>3</v>
      </c>
      <c r="K1888" t="e">
        <f>VLOOKUP(Cours_statut[[#This Row],[CodeCours]],Tableau1[[Code de Cours Complet]:[Évaluations]],5,0)</f>
        <v>#N/A</v>
      </c>
      <c r="L1888" s="2">
        <v>36850</v>
      </c>
      <c r="M1888" t="s">
        <v>961</v>
      </c>
      <c r="N1888" t="s">
        <v>344</v>
      </c>
    </row>
    <row r="1889" spans="1:14" hidden="1" x14ac:dyDescent="0.25">
      <c r="A1889" t="s">
        <v>2169</v>
      </c>
      <c r="B1889" t="s">
        <v>2171</v>
      </c>
      <c r="C1889">
        <v>0</v>
      </c>
      <c r="D1889">
        <v>2</v>
      </c>
      <c r="E1889" t="str">
        <f>_xlfn.CONCAT(Cours_statut[[#This Row],[Code MEQ]],"-",Cours_statut[[#This Row],[Code d''option]],"-0",Cours_statut[[#This Row],[Version du cours]])</f>
        <v>401-435-90-0-02</v>
      </c>
      <c r="F1889">
        <v>5</v>
      </c>
      <c r="G1889">
        <v>1</v>
      </c>
      <c r="H1889" s="2">
        <v>36115</v>
      </c>
      <c r="I1889" t="s">
        <v>960</v>
      </c>
      <c r="J1889">
        <v>3</v>
      </c>
      <c r="K1889" t="e">
        <f>VLOOKUP(Cours_statut[[#This Row],[CodeCours]],Tableau1[[Code de Cours Complet]:[Évaluations]],5,0)</f>
        <v>#N/A</v>
      </c>
      <c r="L1889" s="2">
        <v>36850</v>
      </c>
      <c r="M1889" t="s">
        <v>961</v>
      </c>
      <c r="N1889" t="s">
        <v>344</v>
      </c>
    </row>
    <row r="1890" spans="1:14" hidden="1" x14ac:dyDescent="0.25">
      <c r="A1890" t="s">
        <v>1901</v>
      </c>
      <c r="B1890" t="s">
        <v>1902</v>
      </c>
      <c r="C1890">
        <v>0</v>
      </c>
      <c r="D1890">
        <v>0</v>
      </c>
      <c r="E1890" t="str">
        <f>_xlfn.CONCAT(Cours_statut[[#This Row],[Code MEQ]],"-",Cours_statut[[#This Row],[Code d''option]],"-0",Cours_statut[[#This Row],[Version du cours]])</f>
        <v>350-914-91-0-00</v>
      </c>
      <c r="F1890">
        <v>5</v>
      </c>
      <c r="G1890">
        <v>1</v>
      </c>
      <c r="H1890" s="2">
        <v>34578</v>
      </c>
      <c r="I1890" t="s">
        <v>960</v>
      </c>
      <c r="J1890">
        <v>3</v>
      </c>
      <c r="K1890" t="e">
        <f>VLOOKUP(Cours_statut[[#This Row],[CodeCours]],Tableau1[[Code de Cours Complet]:[Évaluations]],5,0)</f>
        <v>#N/A</v>
      </c>
      <c r="L1890" s="2">
        <v>36836</v>
      </c>
      <c r="M1890" t="s">
        <v>961</v>
      </c>
      <c r="N1890" t="s">
        <v>344</v>
      </c>
    </row>
    <row r="1891" spans="1:14" hidden="1" x14ac:dyDescent="0.25">
      <c r="A1891" t="s">
        <v>2831</v>
      </c>
      <c r="B1891" t="s">
        <v>2834</v>
      </c>
      <c r="C1891">
        <v>1</v>
      </c>
      <c r="D1891">
        <v>0</v>
      </c>
      <c r="E1891" t="str">
        <f>_xlfn.CONCAT(Cours_statut[[#This Row],[Code MEQ]],"-",Cours_statut[[#This Row],[Code d''option]],"-0",Cours_statut[[#This Row],[Version du cours]])</f>
        <v>601-103-04-1-00</v>
      </c>
      <c r="F1891">
        <v>5</v>
      </c>
      <c r="G1891">
        <v>1</v>
      </c>
      <c r="H1891" s="2">
        <v>36493</v>
      </c>
      <c r="I1891" t="s">
        <v>960</v>
      </c>
      <c r="J1891">
        <v>3</v>
      </c>
      <c r="K1891" t="e">
        <f>VLOOKUP(Cours_statut[[#This Row],[CodeCours]],Tableau1[[Code de Cours Complet]:[Évaluations]],5,0)</f>
        <v>#N/A</v>
      </c>
      <c r="L1891" s="2">
        <v>36836</v>
      </c>
      <c r="M1891" t="s">
        <v>961</v>
      </c>
      <c r="N1891" t="s">
        <v>344</v>
      </c>
    </row>
    <row r="1892" spans="1:14" hidden="1" x14ac:dyDescent="0.25">
      <c r="A1892" t="s">
        <v>1237</v>
      </c>
      <c r="B1892" t="s">
        <v>1238</v>
      </c>
      <c r="C1892">
        <v>0</v>
      </c>
      <c r="D1892">
        <v>0</v>
      </c>
      <c r="E1892" t="str">
        <f>_xlfn.CONCAT(Cours_statut[[#This Row],[Code MEQ]],"-",Cours_statut[[#This Row],[Code d''option]],"-0",Cours_statut[[#This Row],[Version du cours]])</f>
        <v>201-105-77-0-00</v>
      </c>
      <c r="F1892">
        <v>5</v>
      </c>
      <c r="G1892">
        <v>1</v>
      </c>
      <c r="H1892" s="2">
        <v>34773</v>
      </c>
      <c r="I1892" t="s">
        <v>960</v>
      </c>
      <c r="J1892">
        <v>3</v>
      </c>
      <c r="K1892" t="e">
        <f>VLOOKUP(Cours_statut[[#This Row],[CodeCours]],Tableau1[[Code de Cours Complet]:[Évaluations]],5,0)</f>
        <v>#N/A</v>
      </c>
      <c r="L1892" s="2">
        <v>36831</v>
      </c>
      <c r="M1892" t="s">
        <v>961</v>
      </c>
      <c r="N1892" t="s">
        <v>344</v>
      </c>
    </row>
    <row r="1893" spans="1:14" hidden="1" x14ac:dyDescent="0.25">
      <c r="A1893" t="s">
        <v>1380</v>
      </c>
      <c r="B1893" t="s">
        <v>1381</v>
      </c>
      <c r="C1893">
        <v>0</v>
      </c>
      <c r="D1893">
        <v>0</v>
      </c>
      <c r="E1893" t="str">
        <f>_xlfn.CONCAT(Cours_statut[[#This Row],[Code MEQ]],"-",Cours_statut[[#This Row],[Code d''option]],"-0",Cours_statut[[#This Row],[Version du cours]])</f>
        <v>201-NYC-05-0-00</v>
      </c>
      <c r="F1893">
        <v>5</v>
      </c>
      <c r="G1893">
        <v>1</v>
      </c>
      <c r="H1893" s="2">
        <v>36427</v>
      </c>
      <c r="I1893" t="s">
        <v>960</v>
      </c>
      <c r="J1893">
        <v>3</v>
      </c>
      <c r="K1893" t="e">
        <f>VLOOKUP(Cours_statut[[#This Row],[CodeCours]],Tableau1[[Code de Cours Complet]:[Évaluations]],5,0)</f>
        <v>#N/A</v>
      </c>
      <c r="L1893" s="2">
        <v>36831</v>
      </c>
      <c r="M1893" t="s">
        <v>961</v>
      </c>
      <c r="N1893" t="s">
        <v>344</v>
      </c>
    </row>
    <row r="1894" spans="1:14" hidden="1" x14ac:dyDescent="0.25">
      <c r="A1894" t="s">
        <v>2781</v>
      </c>
      <c r="B1894" t="s">
        <v>2782</v>
      </c>
      <c r="C1894">
        <v>0</v>
      </c>
      <c r="D1894">
        <v>0</v>
      </c>
      <c r="E1894" t="str">
        <f>_xlfn.CONCAT(Cours_statut[[#This Row],[Code MEQ]],"-",Cours_statut[[#This Row],[Code d''option]],"-0",Cours_statut[[#This Row],[Version du cours]])</f>
        <v>601-101-04-0-00</v>
      </c>
      <c r="F1894">
        <v>5</v>
      </c>
      <c r="G1894">
        <v>1</v>
      </c>
      <c r="H1894" s="2">
        <v>35492</v>
      </c>
      <c r="I1894" t="s">
        <v>960</v>
      </c>
      <c r="J1894">
        <v>3</v>
      </c>
      <c r="K1894" t="e">
        <f>VLOOKUP(Cours_statut[[#This Row],[CodeCours]],Tableau1[[Code de Cours Complet]:[Évaluations]],5,0)</f>
        <v>#N/A</v>
      </c>
      <c r="L1894" s="2">
        <v>36781</v>
      </c>
      <c r="M1894" t="s">
        <v>961</v>
      </c>
      <c r="N1894" t="s">
        <v>344</v>
      </c>
    </row>
    <row r="1895" spans="1:14" hidden="1" x14ac:dyDescent="0.25">
      <c r="A1895" t="s">
        <v>1655</v>
      </c>
      <c r="B1895" t="s">
        <v>1656</v>
      </c>
      <c r="C1895">
        <v>0</v>
      </c>
      <c r="D1895">
        <v>0</v>
      </c>
      <c r="E1895" t="str">
        <f>_xlfn.CONCAT(Cours_statut[[#This Row],[Code MEQ]],"-",Cours_statut[[#This Row],[Code d''option]],"-0",Cours_statut[[#This Row],[Version du cours]])</f>
        <v>330-972-91-0-00</v>
      </c>
      <c r="F1895">
        <v>5</v>
      </c>
      <c r="G1895">
        <v>1</v>
      </c>
      <c r="H1895" s="2">
        <v>34912</v>
      </c>
      <c r="I1895" t="s">
        <v>960</v>
      </c>
      <c r="J1895">
        <v>3</v>
      </c>
      <c r="K1895" t="e">
        <f>VLOOKUP(Cours_statut[[#This Row],[CodeCours]],Tableau1[[Code de Cours Complet]:[Évaluations]],5,0)</f>
        <v>#N/A</v>
      </c>
      <c r="L1895" s="2">
        <v>36777</v>
      </c>
      <c r="M1895" t="s">
        <v>961</v>
      </c>
      <c r="N1895" t="s">
        <v>344</v>
      </c>
    </row>
    <row r="1896" spans="1:14" hidden="1" x14ac:dyDescent="0.25">
      <c r="A1896" t="s">
        <v>2463</v>
      </c>
      <c r="B1896" t="s">
        <v>2464</v>
      </c>
      <c r="C1896">
        <v>0</v>
      </c>
      <c r="D1896">
        <v>0</v>
      </c>
      <c r="E1896" t="str">
        <f>_xlfn.CONCAT(Cours_statut[[#This Row],[Code MEQ]],"-",Cours_statut[[#This Row],[Code d''option]],"-0",Cours_statut[[#This Row],[Version du cours]])</f>
        <v>410-550-90-0-00</v>
      </c>
      <c r="F1896">
        <v>5</v>
      </c>
      <c r="G1896">
        <v>1</v>
      </c>
      <c r="H1896" s="2">
        <v>34578</v>
      </c>
      <c r="I1896" t="s">
        <v>960</v>
      </c>
      <c r="J1896">
        <v>3</v>
      </c>
      <c r="K1896" t="e">
        <f>VLOOKUP(Cours_statut[[#This Row],[CodeCours]],Tableau1[[Code de Cours Complet]:[Évaluations]],5,0)</f>
        <v>#N/A</v>
      </c>
      <c r="L1896" s="2">
        <v>36763</v>
      </c>
      <c r="M1896" t="s">
        <v>961</v>
      </c>
      <c r="N1896" t="s">
        <v>344</v>
      </c>
    </row>
    <row r="1897" spans="1:14" hidden="1" x14ac:dyDescent="0.25">
      <c r="A1897" t="s">
        <v>2831</v>
      </c>
      <c r="B1897" t="s">
        <v>2832</v>
      </c>
      <c r="C1897">
        <v>0</v>
      </c>
      <c r="D1897">
        <v>0</v>
      </c>
      <c r="E1897" t="str">
        <f>_xlfn.CONCAT(Cours_statut[[#This Row],[Code MEQ]],"-",Cours_statut[[#This Row],[Code d''option]],"-0",Cours_statut[[#This Row],[Version du cours]])</f>
        <v>601-103-04-0-00</v>
      </c>
      <c r="F1897">
        <v>5</v>
      </c>
      <c r="G1897">
        <v>1</v>
      </c>
      <c r="H1897" s="2">
        <v>35648</v>
      </c>
      <c r="I1897" t="s">
        <v>960</v>
      </c>
      <c r="J1897">
        <v>3</v>
      </c>
      <c r="K1897" t="e">
        <f>VLOOKUP(Cours_statut[[#This Row],[CodeCours]],Tableau1[[Code de Cours Complet]:[Évaluations]],5,0)</f>
        <v>#N/A</v>
      </c>
      <c r="L1897" s="2">
        <v>36683</v>
      </c>
      <c r="M1897" t="s">
        <v>961</v>
      </c>
      <c r="N1897" t="s">
        <v>344</v>
      </c>
    </row>
    <row r="1898" spans="1:14" hidden="1" x14ac:dyDescent="0.25">
      <c r="A1898" t="s">
        <v>3150</v>
      </c>
      <c r="B1898" t="s">
        <v>3151</v>
      </c>
      <c r="C1898">
        <v>1</v>
      </c>
      <c r="D1898">
        <v>0</v>
      </c>
      <c r="E1898" t="str">
        <f>_xlfn.CONCAT(Cours_statut[[#This Row],[Code MEQ]],"-",Cours_statut[[#This Row],[Code d''option]],"-0",Cours_statut[[#This Row],[Version du cours]])</f>
        <v>608-101-81-1-00</v>
      </c>
      <c r="F1898">
        <v>5</v>
      </c>
      <c r="G1898">
        <v>1</v>
      </c>
      <c r="H1898" s="2">
        <v>35648</v>
      </c>
      <c r="I1898" t="s">
        <v>960</v>
      </c>
      <c r="J1898">
        <v>3</v>
      </c>
      <c r="K1898" t="e">
        <f>VLOOKUP(Cours_statut[[#This Row],[CodeCours]],Tableau1[[Code de Cours Complet]:[Évaluations]],5,0)</f>
        <v>#N/A</v>
      </c>
      <c r="L1898" s="2">
        <v>36676</v>
      </c>
      <c r="M1898" t="s">
        <v>961</v>
      </c>
      <c r="N1898" t="s">
        <v>344</v>
      </c>
    </row>
    <row r="1899" spans="1:14" hidden="1" x14ac:dyDescent="0.25">
      <c r="A1899" t="s">
        <v>3150</v>
      </c>
      <c r="B1899" t="s">
        <v>3156</v>
      </c>
      <c r="C1899">
        <v>2</v>
      </c>
      <c r="D1899">
        <v>0</v>
      </c>
      <c r="E1899" t="str">
        <f>_xlfn.CONCAT(Cours_statut[[#This Row],[Code MEQ]],"-",Cours_statut[[#This Row],[Code d''option]],"-0",Cours_statut[[#This Row],[Version du cours]])</f>
        <v>608-101-81-2-00</v>
      </c>
      <c r="F1899">
        <v>5</v>
      </c>
      <c r="G1899">
        <v>1</v>
      </c>
      <c r="H1899" s="2">
        <v>35648</v>
      </c>
      <c r="I1899" t="s">
        <v>960</v>
      </c>
      <c r="J1899">
        <v>3</v>
      </c>
      <c r="K1899" t="e">
        <f>VLOOKUP(Cours_statut[[#This Row],[CodeCours]],Tableau1[[Code de Cours Complet]:[Évaluations]],5,0)</f>
        <v>#N/A</v>
      </c>
      <c r="L1899" s="2">
        <v>36676</v>
      </c>
      <c r="M1899" t="s">
        <v>961</v>
      </c>
      <c r="N1899" t="s">
        <v>344</v>
      </c>
    </row>
    <row r="1900" spans="1:14" hidden="1" x14ac:dyDescent="0.25">
      <c r="A1900" t="s">
        <v>3170</v>
      </c>
      <c r="B1900" t="s">
        <v>3171</v>
      </c>
      <c r="C1900">
        <v>1</v>
      </c>
      <c r="D1900">
        <v>0</v>
      </c>
      <c r="E1900" t="str">
        <f>_xlfn.CONCAT(Cours_statut[[#This Row],[Code MEQ]],"-",Cours_statut[[#This Row],[Code d''option]],"-0",Cours_statut[[#This Row],[Version du cours]])</f>
        <v>608-FPF-03-1-00</v>
      </c>
      <c r="F1900">
        <v>5</v>
      </c>
      <c r="G1900">
        <v>1</v>
      </c>
      <c r="H1900" s="2">
        <v>35311</v>
      </c>
      <c r="I1900" t="s">
        <v>960</v>
      </c>
      <c r="J1900">
        <v>3</v>
      </c>
      <c r="K1900" t="e">
        <f>VLOOKUP(Cours_statut[[#This Row],[CodeCours]],Tableau1[[Code de Cours Complet]:[Évaluations]],5,0)</f>
        <v>#N/A</v>
      </c>
      <c r="L1900" s="2">
        <v>36676</v>
      </c>
      <c r="M1900" t="s">
        <v>961</v>
      </c>
      <c r="N1900" t="s">
        <v>344</v>
      </c>
    </row>
    <row r="1901" spans="1:14" hidden="1" x14ac:dyDescent="0.25">
      <c r="A1901" t="s">
        <v>3170</v>
      </c>
      <c r="B1901" t="s">
        <v>3176</v>
      </c>
      <c r="C1901">
        <v>2</v>
      </c>
      <c r="D1901">
        <v>0</v>
      </c>
      <c r="E1901" t="str">
        <f>_xlfn.CONCAT(Cours_statut[[#This Row],[Code MEQ]],"-",Cours_statut[[#This Row],[Code d''option]],"-0",Cours_statut[[#This Row],[Version du cours]])</f>
        <v>608-FPF-03-2-00</v>
      </c>
      <c r="F1901">
        <v>5</v>
      </c>
      <c r="G1901">
        <v>1</v>
      </c>
      <c r="H1901" s="2">
        <v>35311</v>
      </c>
      <c r="I1901" t="s">
        <v>960</v>
      </c>
      <c r="J1901">
        <v>3</v>
      </c>
      <c r="K1901" t="e">
        <f>VLOOKUP(Cours_statut[[#This Row],[CodeCours]],Tableau1[[Code de Cours Complet]:[Évaluations]],5,0)</f>
        <v>#N/A</v>
      </c>
      <c r="L1901" s="2">
        <v>36676</v>
      </c>
      <c r="M1901" t="s">
        <v>961</v>
      </c>
      <c r="N1901" t="s">
        <v>344</v>
      </c>
    </row>
    <row r="1902" spans="1:14" hidden="1" x14ac:dyDescent="0.25">
      <c r="A1902" t="s">
        <v>1769</v>
      </c>
      <c r="B1902" t="s">
        <v>1770</v>
      </c>
      <c r="C1902">
        <v>0</v>
      </c>
      <c r="D1902">
        <v>0</v>
      </c>
      <c r="E1902" t="str">
        <f>_xlfn.CONCAT(Cours_statut[[#This Row],[Code MEQ]],"-",Cours_statut[[#This Row],[Code d''option]],"-0",Cours_statut[[#This Row],[Version du cours]])</f>
        <v>340-FPG-03-0-00</v>
      </c>
      <c r="F1902">
        <v>5</v>
      </c>
      <c r="G1902">
        <v>1</v>
      </c>
      <c r="H1902" s="2">
        <v>35613</v>
      </c>
      <c r="I1902" t="s">
        <v>960</v>
      </c>
      <c r="J1902">
        <v>3</v>
      </c>
      <c r="K1902" t="e">
        <f>VLOOKUP(Cours_statut[[#This Row],[CodeCours]],Tableau1[[Code de Cours Complet]:[Évaluations]],5,0)</f>
        <v>#N/A</v>
      </c>
      <c r="L1902" s="2">
        <v>36664</v>
      </c>
      <c r="M1902" t="s">
        <v>961</v>
      </c>
      <c r="N1902" t="s">
        <v>344</v>
      </c>
    </row>
    <row r="1903" spans="1:14" hidden="1" x14ac:dyDescent="0.25">
      <c r="A1903" t="s">
        <v>1754</v>
      </c>
      <c r="B1903" t="s">
        <v>1757</v>
      </c>
      <c r="C1903">
        <v>1</v>
      </c>
      <c r="D1903">
        <v>0</v>
      </c>
      <c r="E1903" t="str">
        <f>_xlfn.CONCAT(Cours_statut[[#This Row],[Code MEQ]],"-",Cours_statut[[#This Row],[Code d''option]],"-0",Cours_statut[[#This Row],[Version du cours]])</f>
        <v>340-FPF-03-1-00</v>
      </c>
      <c r="F1903">
        <v>5</v>
      </c>
      <c r="G1903">
        <v>1</v>
      </c>
      <c r="H1903" s="2">
        <v>36493</v>
      </c>
      <c r="I1903" t="s">
        <v>960</v>
      </c>
      <c r="J1903">
        <v>3</v>
      </c>
      <c r="K1903" t="e">
        <f>VLOOKUP(Cours_statut[[#This Row],[CodeCours]],Tableau1[[Code de Cours Complet]:[Évaluations]],5,0)</f>
        <v>#N/A</v>
      </c>
      <c r="L1903" s="2">
        <v>36630</v>
      </c>
      <c r="M1903" t="s">
        <v>961</v>
      </c>
      <c r="N1903" t="s">
        <v>344</v>
      </c>
    </row>
    <row r="1904" spans="1:14" hidden="1" x14ac:dyDescent="0.25">
      <c r="A1904" t="s">
        <v>1769</v>
      </c>
      <c r="B1904" t="s">
        <v>1772</v>
      </c>
      <c r="C1904">
        <v>1</v>
      </c>
      <c r="D1904">
        <v>0</v>
      </c>
      <c r="E1904" t="str">
        <f>_xlfn.CONCAT(Cours_statut[[#This Row],[Code MEQ]],"-",Cours_statut[[#This Row],[Code d''option]],"-0",Cours_statut[[#This Row],[Version du cours]])</f>
        <v>340-FPG-03-1-00</v>
      </c>
      <c r="F1904">
        <v>5</v>
      </c>
      <c r="G1904">
        <v>1</v>
      </c>
      <c r="H1904" s="2">
        <v>36493</v>
      </c>
      <c r="I1904" t="s">
        <v>960</v>
      </c>
      <c r="J1904">
        <v>3</v>
      </c>
      <c r="K1904" t="e">
        <f>VLOOKUP(Cours_statut[[#This Row],[CodeCours]],Tableau1[[Code de Cours Complet]:[Évaluations]],5,0)</f>
        <v>#N/A</v>
      </c>
      <c r="L1904" s="2">
        <v>36630</v>
      </c>
      <c r="M1904" t="s">
        <v>961</v>
      </c>
      <c r="N1904" t="s">
        <v>344</v>
      </c>
    </row>
    <row r="1905" spans="1:14" hidden="1" x14ac:dyDescent="0.25">
      <c r="A1905" t="s">
        <v>1695</v>
      </c>
      <c r="B1905" t="s">
        <v>1696</v>
      </c>
      <c r="C1905">
        <v>0</v>
      </c>
      <c r="D1905">
        <v>0</v>
      </c>
      <c r="E1905" t="str">
        <f>_xlfn.CONCAT(Cours_statut[[#This Row],[Code MEQ]],"-",Cours_statut[[#This Row],[Code d''option]],"-0",Cours_statut[[#This Row],[Version du cours]])</f>
        <v>340-103-04-0-00</v>
      </c>
      <c r="F1905">
        <v>5</v>
      </c>
      <c r="G1905">
        <v>1</v>
      </c>
      <c r="H1905" s="2">
        <v>35524</v>
      </c>
      <c r="I1905" t="s">
        <v>960</v>
      </c>
      <c r="J1905">
        <v>3</v>
      </c>
      <c r="K1905" t="e">
        <f>VLOOKUP(Cours_statut[[#This Row],[CodeCours]],Tableau1[[Code de Cours Complet]:[Évaluations]],5,0)</f>
        <v>#N/A</v>
      </c>
      <c r="L1905" s="2">
        <v>36620</v>
      </c>
      <c r="M1905" t="s">
        <v>961</v>
      </c>
      <c r="N1905" t="s">
        <v>344</v>
      </c>
    </row>
    <row r="1906" spans="1:14" hidden="1" x14ac:dyDescent="0.25">
      <c r="A1906" t="s">
        <v>1794</v>
      </c>
      <c r="B1906" t="s">
        <v>1795</v>
      </c>
      <c r="C1906">
        <v>0</v>
      </c>
      <c r="D1906">
        <v>0</v>
      </c>
      <c r="E1906" t="str">
        <f>_xlfn.CONCAT(Cours_statut[[#This Row],[Code MEQ]],"-",Cours_statut[[#This Row],[Code d''option]],"-0",Cours_statut[[#This Row],[Version du cours]])</f>
        <v>340-FPJ-03-0-00</v>
      </c>
      <c r="F1906">
        <v>5</v>
      </c>
      <c r="G1906">
        <v>1</v>
      </c>
      <c r="H1906" s="2">
        <v>35886</v>
      </c>
      <c r="I1906" t="s">
        <v>960</v>
      </c>
      <c r="J1906">
        <v>3</v>
      </c>
      <c r="K1906" t="e">
        <f>VLOOKUP(Cours_statut[[#This Row],[CodeCours]],Tableau1[[Code de Cours Complet]:[Évaluations]],5,0)</f>
        <v>#N/A</v>
      </c>
      <c r="L1906" s="2">
        <v>36620</v>
      </c>
      <c r="M1906" t="s">
        <v>961</v>
      </c>
      <c r="N1906" t="s">
        <v>344</v>
      </c>
    </row>
    <row r="1907" spans="1:14" hidden="1" x14ac:dyDescent="0.25">
      <c r="A1907" t="s">
        <v>1981</v>
      </c>
      <c r="B1907" t="s">
        <v>1982</v>
      </c>
      <c r="C1907">
        <v>0</v>
      </c>
      <c r="D1907">
        <v>0</v>
      </c>
      <c r="E1907" t="str">
        <f>_xlfn.CONCAT(Cours_statut[[#This Row],[Code MEQ]],"-",Cours_statut[[#This Row],[Code d''option]],"-0",Cours_statut[[#This Row],[Version du cours]])</f>
        <v>381-900-91-0-00</v>
      </c>
      <c r="F1907">
        <v>5</v>
      </c>
      <c r="G1907">
        <v>1</v>
      </c>
      <c r="H1907" s="2">
        <v>34359</v>
      </c>
      <c r="I1907" t="s">
        <v>960</v>
      </c>
      <c r="J1907">
        <v>3</v>
      </c>
      <c r="K1907" t="e">
        <f>VLOOKUP(Cours_statut[[#This Row],[CodeCours]],Tableau1[[Code de Cours Complet]:[Évaluations]],5,0)</f>
        <v>#N/A</v>
      </c>
      <c r="L1907" s="2">
        <v>36620</v>
      </c>
      <c r="M1907" t="s">
        <v>961</v>
      </c>
      <c r="N1907" t="s">
        <v>344</v>
      </c>
    </row>
    <row r="1908" spans="1:14" hidden="1" x14ac:dyDescent="0.25">
      <c r="A1908" t="s">
        <v>1922</v>
      </c>
      <c r="B1908" t="s">
        <v>1925</v>
      </c>
      <c r="C1908">
        <v>0</v>
      </c>
      <c r="D1908">
        <v>3</v>
      </c>
      <c r="E1908" t="str">
        <f>_xlfn.CONCAT(Cours_statut[[#This Row],[Code MEQ]],"-",Cours_statut[[#This Row],[Code d''option]],"-0",Cours_statut[[#This Row],[Version du cours]])</f>
        <v>360-300-91-0-03</v>
      </c>
      <c r="F1908">
        <v>5</v>
      </c>
      <c r="G1908">
        <v>1</v>
      </c>
      <c r="H1908" s="2">
        <v>36063</v>
      </c>
      <c r="I1908" t="s">
        <v>960</v>
      </c>
      <c r="J1908">
        <v>3</v>
      </c>
      <c r="K1908" t="e">
        <f>VLOOKUP(Cours_statut[[#This Row],[CodeCours]],Tableau1[[Code de Cours Complet]:[Évaluations]],5,0)</f>
        <v>#N/A</v>
      </c>
      <c r="L1908" s="2">
        <v>36609</v>
      </c>
      <c r="M1908" t="s">
        <v>961</v>
      </c>
      <c r="N1908" t="s">
        <v>344</v>
      </c>
    </row>
    <row r="1909" spans="1:14" hidden="1" x14ac:dyDescent="0.25">
      <c r="A1909" t="s">
        <v>1754</v>
      </c>
      <c r="B1909" t="s">
        <v>1755</v>
      </c>
      <c r="C1909">
        <v>0</v>
      </c>
      <c r="D1909">
        <v>0</v>
      </c>
      <c r="E1909" t="str">
        <f>_xlfn.CONCAT(Cours_statut[[#This Row],[Code MEQ]],"-",Cours_statut[[#This Row],[Code d''option]],"-0",Cours_statut[[#This Row],[Version du cours]])</f>
        <v>340-FPF-03-0-00</v>
      </c>
      <c r="F1909">
        <v>5</v>
      </c>
      <c r="G1909">
        <v>1</v>
      </c>
      <c r="H1909" s="2">
        <v>35613</v>
      </c>
      <c r="I1909" t="s">
        <v>960</v>
      </c>
      <c r="J1909">
        <v>3</v>
      </c>
      <c r="K1909" t="e">
        <f>VLOOKUP(Cours_statut[[#This Row],[CodeCours]],Tableau1[[Code de Cours Complet]:[Évaluations]],5,0)</f>
        <v>#N/A</v>
      </c>
      <c r="L1909" s="2">
        <v>36606</v>
      </c>
      <c r="M1909" t="s">
        <v>961</v>
      </c>
      <c r="N1909" t="s">
        <v>344</v>
      </c>
    </row>
    <row r="1910" spans="1:14" hidden="1" x14ac:dyDescent="0.25">
      <c r="A1910" t="s">
        <v>1284</v>
      </c>
      <c r="B1910" t="s">
        <v>1286</v>
      </c>
      <c r="C1910">
        <v>0</v>
      </c>
      <c r="D1910">
        <v>2</v>
      </c>
      <c r="E1910" t="str">
        <f>_xlfn.CONCAT(Cours_statut[[#This Row],[Code MEQ]],"-",Cours_statut[[#This Row],[Code d''option]],"-0",Cours_statut[[#This Row],[Version du cours]])</f>
        <v>201-302-85-0-02</v>
      </c>
      <c r="F1910">
        <v>6</v>
      </c>
      <c r="G1910">
        <v>1</v>
      </c>
      <c r="H1910" s="2">
        <v>34057</v>
      </c>
      <c r="I1910" t="s">
        <v>960</v>
      </c>
      <c r="J1910">
        <v>3</v>
      </c>
      <c r="K1910" t="e">
        <f>VLOOKUP(Cours_statut[[#This Row],[CodeCours]],Tableau1[[Code de Cours Complet]:[Évaluations]],5,0)</f>
        <v>#N/A</v>
      </c>
      <c r="L1910" s="2">
        <v>36605</v>
      </c>
      <c r="M1910" t="s">
        <v>961</v>
      </c>
      <c r="N1910" t="s">
        <v>344</v>
      </c>
    </row>
    <row r="1911" spans="1:14" hidden="1" x14ac:dyDescent="0.25">
      <c r="A1911" t="s">
        <v>2914</v>
      </c>
      <c r="B1911" t="s">
        <v>2915</v>
      </c>
      <c r="C1911">
        <v>0</v>
      </c>
      <c r="D1911">
        <v>0</v>
      </c>
      <c r="E1911" t="str">
        <f>_xlfn.CONCAT(Cours_statut[[#This Row],[Code MEQ]],"-",Cours_statut[[#This Row],[Code d''option]],"-0",Cours_statut[[#This Row],[Version du cours]])</f>
        <v>601-FPF-04-0-00</v>
      </c>
      <c r="F1911">
        <v>5</v>
      </c>
      <c r="G1911">
        <v>1</v>
      </c>
      <c r="H1911" s="2">
        <v>36203</v>
      </c>
      <c r="I1911" t="s">
        <v>960</v>
      </c>
      <c r="J1911">
        <v>3</v>
      </c>
      <c r="K1911" t="e">
        <f>VLOOKUP(Cours_statut[[#This Row],[CodeCours]],Tableau1[[Code de Cours Complet]:[Évaluations]],5,0)</f>
        <v>#N/A</v>
      </c>
      <c r="L1911" s="2">
        <v>36586</v>
      </c>
      <c r="M1911" t="s">
        <v>961</v>
      </c>
      <c r="N1911" t="s">
        <v>344</v>
      </c>
    </row>
    <row r="1912" spans="1:14" hidden="1" x14ac:dyDescent="0.25">
      <c r="A1912" t="s">
        <v>1631</v>
      </c>
      <c r="B1912" t="s">
        <v>1632</v>
      </c>
      <c r="C1912">
        <v>0</v>
      </c>
      <c r="D1912">
        <v>0</v>
      </c>
      <c r="E1912" t="str">
        <f>_xlfn.CONCAT(Cours_statut[[#This Row],[Code MEQ]],"-",Cours_statut[[#This Row],[Code d''option]],"-0",Cours_statut[[#This Row],[Version du cours]])</f>
        <v>330-910-91-0-00</v>
      </c>
      <c r="F1912">
        <v>5</v>
      </c>
      <c r="G1912">
        <v>1</v>
      </c>
      <c r="H1912" s="2">
        <v>34578</v>
      </c>
      <c r="I1912" t="s">
        <v>960</v>
      </c>
      <c r="J1912">
        <v>3</v>
      </c>
      <c r="K1912" t="e">
        <f>VLOOKUP(Cours_statut[[#This Row],[CodeCours]],Tableau1[[Code de Cours Complet]:[Évaluations]],5,0)</f>
        <v>#N/A</v>
      </c>
      <c r="L1912" s="2">
        <v>36577</v>
      </c>
      <c r="M1912" t="s">
        <v>961</v>
      </c>
      <c r="N1912" t="s">
        <v>344</v>
      </c>
    </row>
    <row r="1913" spans="1:14" hidden="1" x14ac:dyDescent="0.25">
      <c r="A1913" t="s">
        <v>1293</v>
      </c>
      <c r="B1913" t="s">
        <v>1296</v>
      </c>
      <c r="C1913">
        <v>0</v>
      </c>
      <c r="D1913">
        <v>3</v>
      </c>
      <c r="E1913" t="str">
        <f>_xlfn.CONCAT(Cours_statut[[#This Row],[Code MEQ]],"-",Cours_statut[[#This Row],[Code d''option]],"-0",Cours_statut[[#This Row],[Version du cours]])</f>
        <v>201-337-77-0-03</v>
      </c>
      <c r="F1913">
        <v>5</v>
      </c>
      <c r="G1913">
        <v>1</v>
      </c>
      <c r="H1913" s="2">
        <v>34597</v>
      </c>
      <c r="I1913" t="s">
        <v>960</v>
      </c>
      <c r="J1913">
        <v>3</v>
      </c>
      <c r="K1913" t="e">
        <f>VLOOKUP(Cours_statut[[#This Row],[CodeCours]],Tableau1[[Code de Cours Complet]:[Évaluations]],5,0)</f>
        <v>#N/A</v>
      </c>
      <c r="L1913" s="2">
        <v>36567</v>
      </c>
      <c r="M1913" t="s">
        <v>961</v>
      </c>
      <c r="N1913" t="s">
        <v>344</v>
      </c>
    </row>
    <row r="1914" spans="1:14" hidden="1" x14ac:dyDescent="0.25">
      <c r="A1914" t="s">
        <v>2155</v>
      </c>
      <c r="B1914" t="s">
        <v>2158</v>
      </c>
      <c r="C1914">
        <v>0</v>
      </c>
      <c r="D1914">
        <v>3</v>
      </c>
      <c r="E1914" t="str">
        <f>_xlfn.CONCAT(Cours_statut[[#This Row],[Code MEQ]],"-",Cours_statut[[#This Row],[Code d''option]],"-0",Cours_statut[[#This Row],[Version du cours]])</f>
        <v>401-425-90-0-03</v>
      </c>
      <c r="F1914">
        <v>5</v>
      </c>
      <c r="G1914">
        <v>1</v>
      </c>
      <c r="H1914" s="2">
        <v>36061</v>
      </c>
      <c r="I1914" t="s">
        <v>960</v>
      </c>
      <c r="J1914">
        <v>3</v>
      </c>
      <c r="K1914" t="e">
        <f>VLOOKUP(Cours_statut[[#This Row],[CodeCours]],Tableau1[[Code de Cours Complet]:[Évaluations]],5,0)</f>
        <v>#N/A</v>
      </c>
      <c r="L1914" s="2">
        <v>36564</v>
      </c>
      <c r="M1914" t="s">
        <v>961</v>
      </c>
      <c r="N1914" t="s">
        <v>344</v>
      </c>
    </row>
    <row r="1915" spans="1:14" hidden="1" x14ac:dyDescent="0.25">
      <c r="A1915" t="s">
        <v>1457</v>
      </c>
      <c r="B1915" t="s">
        <v>1466</v>
      </c>
      <c r="C1915">
        <v>3</v>
      </c>
      <c r="D1915">
        <v>0</v>
      </c>
      <c r="E1915" t="str">
        <f>_xlfn.CONCAT(Cours_statut[[#This Row],[Code MEQ]],"-",Cours_statut[[#This Row],[Code d''option]],"-0",Cours_statut[[#This Row],[Version du cours]])</f>
        <v>300-300-91-3-00</v>
      </c>
      <c r="F1915">
        <v>5</v>
      </c>
      <c r="G1915">
        <v>1</v>
      </c>
      <c r="H1915" s="2">
        <v>36209</v>
      </c>
      <c r="I1915" t="s">
        <v>960</v>
      </c>
      <c r="J1915">
        <v>3</v>
      </c>
      <c r="K1915" t="e">
        <f>VLOOKUP(Cours_statut[[#This Row],[CodeCours]],Tableau1[[Code de Cours Complet]:[Évaluations]],5,0)</f>
        <v>#N/A</v>
      </c>
      <c r="L1915" s="2">
        <v>36560</v>
      </c>
      <c r="M1915" t="s">
        <v>961</v>
      </c>
      <c r="N1915" t="s">
        <v>344</v>
      </c>
    </row>
    <row r="1916" spans="1:14" hidden="1" x14ac:dyDescent="0.25">
      <c r="A1916" t="s">
        <v>2216</v>
      </c>
      <c r="B1916" t="s">
        <v>2217</v>
      </c>
      <c r="C1916">
        <v>0</v>
      </c>
      <c r="D1916">
        <v>0</v>
      </c>
      <c r="E1916" t="str">
        <f>_xlfn.CONCAT(Cours_statut[[#This Row],[Code MEQ]],"-",Cours_statut[[#This Row],[Code d''option]],"-0",Cours_statut[[#This Row],[Version du cours]])</f>
        <v>410-110-90-0-00</v>
      </c>
      <c r="F1916">
        <v>5</v>
      </c>
      <c r="G1916">
        <v>1</v>
      </c>
      <c r="H1916" s="2">
        <v>35534</v>
      </c>
      <c r="I1916" t="s">
        <v>960</v>
      </c>
      <c r="J1916">
        <v>3</v>
      </c>
      <c r="K1916" t="e">
        <f>VLOOKUP(Cours_statut[[#This Row],[CodeCours]],Tableau1[[Code de Cours Complet]:[Évaluations]],5,0)</f>
        <v>#N/A</v>
      </c>
      <c r="L1916" s="2">
        <v>36560</v>
      </c>
      <c r="M1916" t="s">
        <v>961</v>
      </c>
      <c r="N1916" t="s">
        <v>344</v>
      </c>
    </row>
    <row r="1917" spans="1:14" hidden="1" x14ac:dyDescent="0.25">
      <c r="A1917" t="s">
        <v>2370</v>
      </c>
      <c r="B1917" t="s">
        <v>2371</v>
      </c>
      <c r="C1917">
        <v>0</v>
      </c>
      <c r="D1917">
        <v>0</v>
      </c>
      <c r="E1917" t="str">
        <f>_xlfn.CONCAT(Cours_statut[[#This Row],[Code MEQ]],"-",Cours_statut[[#This Row],[Code d''option]],"-0",Cours_statut[[#This Row],[Version du cours]])</f>
        <v>410-415-90-0-00</v>
      </c>
      <c r="F1917">
        <v>5</v>
      </c>
      <c r="G1917">
        <v>1</v>
      </c>
      <c r="H1917" s="2">
        <v>34182</v>
      </c>
      <c r="I1917" t="s">
        <v>960</v>
      </c>
      <c r="J1917">
        <v>3</v>
      </c>
      <c r="K1917" t="e">
        <f>VLOOKUP(Cours_statut[[#This Row],[CodeCours]],Tableau1[[Code de Cours Complet]:[Évaluations]],5,0)</f>
        <v>#N/A</v>
      </c>
      <c r="L1917" s="2">
        <v>36559</v>
      </c>
      <c r="M1917" t="s">
        <v>961</v>
      </c>
      <c r="N1917" t="s">
        <v>344</v>
      </c>
    </row>
    <row r="1918" spans="1:14" hidden="1" x14ac:dyDescent="0.25">
      <c r="A1918" t="s">
        <v>1677</v>
      </c>
      <c r="B1918" t="s">
        <v>1678</v>
      </c>
      <c r="C1918">
        <v>0</v>
      </c>
      <c r="D1918">
        <v>0</v>
      </c>
      <c r="E1918" t="str">
        <f>_xlfn.CONCAT(Cours_statut[[#This Row],[Code MEQ]],"-",Cours_statut[[#This Row],[Code d''option]],"-0",Cours_statut[[#This Row],[Version du cours]])</f>
        <v>340-102-03-0-00</v>
      </c>
      <c r="F1918">
        <v>5</v>
      </c>
      <c r="G1918">
        <v>1</v>
      </c>
      <c r="H1918" s="2">
        <v>35496</v>
      </c>
      <c r="I1918" t="s">
        <v>960</v>
      </c>
      <c r="J1918">
        <v>3</v>
      </c>
      <c r="K1918" t="e">
        <f>VLOOKUP(Cours_statut[[#This Row],[CodeCours]],Tableau1[[Code de Cours Complet]:[Évaluations]],5,0)</f>
        <v>#N/A</v>
      </c>
      <c r="L1918" s="2">
        <v>36546</v>
      </c>
      <c r="M1918" t="s">
        <v>961</v>
      </c>
      <c r="N1918" t="s">
        <v>344</v>
      </c>
    </row>
    <row r="1919" spans="1:14" hidden="1" x14ac:dyDescent="0.25">
      <c r="A1919" t="s">
        <v>2122</v>
      </c>
      <c r="B1919" t="s">
        <v>2125</v>
      </c>
      <c r="C1919">
        <v>0</v>
      </c>
      <c r="D1919">
        <v>3</v>
      </c>
      <c r="E1919" t="str">
        <f>_xlfn.CONCAT(Cours_statut[[#This Row],[Code MEQ]],"-",Cours_statut[[#This Row],[Code d''option]],"-0",Cours_statut[[#This Row],[Version du cours]])</f>
        <v>401-399-90-0-03</v>
      </c>
      <c r="F1919">
        <v>5</v>
      </c>
      <c r="G1919">
        <v>1</v>
      </c>
      <c r="H1919" s="2">
        <v>36056</v>
      </c>
      <c r="I1919" t="s">
        <v>960</v>
      </c>
      <c r="J1919">
        <v>3</v>
      </c>
      <c r="K1919" t="e">
        <f>VLOOKUP(Cours_statut[[#This Row],[CodeCours]],Tableau1[[Code de Cours Complet]:[Évaluations]],5,0)</f>
        <v>#N/A</v>
      </c>
      <c r="L1919" s="2">
        <v>36536</v>
      </c>
      <c r="M1919" t="s">
        <v>961</v>
      </c>
      <c r="N1919" t="s">
        <v>344</v>
      </c>
    </row>
    <row r="1920" spans="1:14" hidden="1" x14ac:dyDescent="0.25">
      <c r="A1920" t="s">
        <v>1505</v>
      </c>
      <c r="B1920" t="s">
        <v>1506</v>
      </c>
      <c r="C1920">
        <v>0</v>
      </c>
      <c r="D1920">
        <v>0</v>
      </c>
      <c r="E1920" t="str">
        <f>_xlfn.CONCAT(Cours_statut[[#This Row],[Code MEQ]],"-",Cours_statut[[#This Row],[Code d''option]],"-0",Cours_statut[[#This Row],[Version du cours]])</f>
        <v>320-103-91-0-00</v>
      </c>
      <c r="F1920">
        <v>5</v>
      </c>
      <c r="G1920">
        <v>1</v>
      </c>
      <c r="H1920" s="2">
        <v>34196</v>
      </c>
      <c r="I1920" t="s">
        <v>960</v>
      </c>
      <c r="J1920">
        <v>3</v>
      </c>
      <c r="K1920" t="e">
        <f>VLOOKUP(Cours_statut[[#This Row],[CodeCours]],Tableau1[[Code de Cours Complet]:[Évaluations]],5,0)</f>
        <v>#N/A</v>
      </c>
      <c r="L1920" s="2">
        <v>36531</v>
      </c>
      <c r="M1920" t="s">
        <v>961</v>
      </c>
      <c r="N1920" t="s">
        <v>344</v>
      </c>
    </row>
    <row r="1921" spans="1:14" hidden="1" x14ac:dyDescent="0.25">
      <c r="A1921" t="s">
        <v>1841</v>
      </c>
      <c r="B1921" t="s">
        <v>1842</v>
      </c>
      <c r="C1921">
        <v>0</v>
      </c>
      <c r="D1921">
        <v>0</v>
      </c>
      <c r="E1921" t="str">
        <f>_xlfn.CONCAT(Cours_statut[[#This Row],[Code MEQ]],"-",Cours_statut[[#This Row],[Code d''option]],"-0",Cours_statut[[#This Row],[Version du cours]])</f>
        <v>350-102-91-0-00</v>
      </c>
      <c r="F1921">
        <v>5</v>
      </c>
      <c r="G1921">
        <v>1</v>
      </c>
      <c r="H1921" s="2">
        <v>34182</v>
      </c>
      <c r="I1921" t="s">
        <v>960</v>
      </c>
      <c r="J1921">
        <v>3</v>
      </c>
      <c r="K1921" t="e">
        <f>VLOOKUP(Cours_statut[[#This Row],[CodeCours]],Tableau1[[Code de Cours Complet]:[Évaluations]],5,0)</f>
        <v>#N/A</v>
      </c>
      <c r="L1921" s="2">
        <v>36511</v>
      </c>
      <c r="M1921" t="s">
        <v>961</v>
      </c>
      <c r="N1921" t="s">
        <v>344</v>
      </c>
    </row>
    <row r="1922" spans="1:14" hidden="1" x14ac:dyDescent="0.25">
      <c r="A1922" t="s">
        <v>1206</v>
      </c>
      <c r="B1922" t="s">
        <v>1209</v>
      </c>
      <c r="C1922">
        <v>1</v>
      </c>
      <c r="D1922">
        <v>0</v>
      </c>
      <c r="E1922" t="str">
        <f>_xlfn.CONCAT(Cours_statut[[#This Row],[Code MEQ]],"-",Cours_statut[[#This Row],[Code d''option]],"-0",Cours_statut[[#This Row],[Version du cours]])</f>
        <v>201-103-77-1-00</v>
      </c>
      <c r="F1922">
        <v>6</v>
      </c>
      <c r="G1922">
        <v>1</v>
      </c>
      <c r="H1922" s="2">
        <v>36074</v>
      </c>
      <c r="I1922" t="s">
        <v>960</v>
      </c>
      <c r="J1922">
        <v>3</v>
      </c>
      <c r="K1922" t="e">
        <f>VLOOKUP(Cours_statut[[#This Row],[CodeCours]],Tableau1[[Code de Cours Complet]:[Évaluations]],5,0)</f>
        <v>#N/A</v>
      </c>
      <c r="L1922" s="2">
        <v>36502</v>
      </c>
      <c r="M1922" t="s">
        <v>961</v>
      </c>
      <c r="N1922" t="s">
        <v>344</v>
      </c>
    </row>
    <row r="1923" spans="1:14" hidden="1" x14ac:dyDescent="0.25">
      <c r="A1923" t="s">
        <v>1331</v>
      </c>
      <c r="B1923" t="s">
        <v>1334</v>
      </c>
      <c r="C1923">
        <v>1</v>
      </c>
      <c r="D1923">
        <v>0</v>
      </c>
      <c r="E1923" t="str">
        <f>_xlfn.CONCAT(Cours_statut[[#This Row],[Code MEQ]],"-",Cours_statut[[#This Row],[Code d''option]],"-0",Cours_statut[[#This Row],[Version du cours]])</f>
        <v>201-NYA-05-1-00</v>
      </c>
      <c r="F1923">
        <v>6</v>
      </c>
      <c r="G1923">
        <v>1</v>
      </c>
      <c r="H1923" s="2">
        <v>36458</v>
      </c>
      <c r="I1923" t="s">
        <v>960</v>
      </c>
      <c r="J1923">
        <v>3</v>
      </c>
      <c r="K1923" t="e">
        <f>VLOOKUP(Cours_statut[[#This Row],[CodeCours]],Tableau1[[Code de Cours Complet]:[Évaluations]],5,0)</f>
        <v>#N/A</v>
      </c>
      <c r="L1923" s="2">
        <v>36502</v>
      </c>
      <c r="M1923" t="s">
        <v>961</v>
      </c>
      <c r="N1923" t="s">
        <v>344</v>
      </c>
    </row>
    <row r="1924" spans="1:14" hidden="1" x14ac:dyDescent="0.25">
      <c r="A1924" t="s">
        <v>1841</v>
      </c>
      <c r="B1924" t="s">
        <v>1844</v>
      </c>
      <c r="C1924">
        <v>1</v>
      </c>
      <c r="D1924">
        <v>0</v>
      </c>
      <c r="E1924" t="str">
        <f>_xlfn.CONCAT(Cours_statut[[#This Row],[Code MEQ]],"-",Cours_statut[[#This Row],[Code d''option]],"-0",Cours_statut[[#This Row],[Version du cours]])</f>
        <v>350-102-91-1-00</v>
      </c>
      <c r="F1924">
        <v>4</v>
      </c>
      <c r="G1924">
        <v>1</v>
      </c>
      <c r="H1924" s="2">
        <v>35850</v>
      </c>
      <c r="I1924" t="s">
        <v>960</v>
      </c>
      <c r="J1924">
        <v>3</v>
      </c>
      <c r="K1924" t="e">
        <f>VLOOKUP(Cours_statut[[#This Row],[CodeCours]],Tableau1[[Code de Cours Complet]:[Évaluations]],5,0)</f>
        <v>#N/A</v>
      </c>
      <c r="L1924" s="2">
        <v>36502</v>
      </c>
      <c r="M1924" t="s">
        <v>961</v>
      </c>
      <c r="N1924" t="s">
        <v>344</v>
      </c>
    </row>
    <row r="1925" spans="1:14" hidden="1" x14ac:dyDescent="0.25">
      <c r="A1925" t="s">
        <v>997</v>
      </c>
      <c r="B1925" t="s">
        <v>998</v>
      </c>
      <c r="C1925">
        <v>0</v>
      </c>
      <c r="D1925">
        <v>0</v>
      </c>
      <c r="E1925" t="str">
        <f>_xlfn.CONCAT(Cours_statut[[#This Row],[Code MEQ]],"-",Cours_statut[[#This Row],[Code d''option]],"-0",Cours_statut[[#This Row],[Version du cours]])</f>
        <v>109-101-02-0-00</v>
      </c>
      <c r="F1925">
        <v>1</v>
      </c>
      <c r="G1925">
        <v>1</v>
      </c>
      <c r="H1925" s="2">
        <v>36241</v>
      </c>
      <c r="I1925" t="s">
        <v>960</v>
      </c>
      <c r="J1925">
        <v>3</v>
      </c>
      <c r="K1925" t="e">
        <f>VLOOKUP(Cours_statut[[#This Row],[CodeCours]],Tableau1[[Code de Cours Complet]:[Évaluations]],5,0)</f>
        <v>#N/A</v>
      </c>
      <c r="L1925" s="2">
        <v>36497</v>
      </c>
      <c r="M1925" t="s">
        <v>961</v>
      </c>
      <c r="N1925" t="s">
        <v>344</v>
      </c>
    </row>
    <row r="1926" spans="1:14" hidden="1" x14ac:dyDescent="0.25">
      <c r="A1926" t="s">
        <v>1206</v>
      </c>
      <c r="B1926" t="s">
        <v>1207</v>
      </c>
      <c r="C1926">
        <v>0</v>
      </c>
      <c r="D1926">
        <v>0</v>
      </c>
      <c r="E1926" t="str">
        <f>_xlfn.CONCAT(Cours_statut[[#This Row],[Code MEQ]],"-",Cours_statut[[#This Row],[Code d''option]],"-0",Cours_statut[[#This Row],[Version du cours]])</f>
        <v>201-103-77-0-00</v>
      </c>
      <c r="F1926">
        <v>6</v>
      </c>
      <c r="G1926">
        <v>1</v>
      </c>
      <c r="H1926" s="2">
        <v>33914</v>
      </c>
      <c r="I1926" t="s">
        <v>960</v>
      </c>
      <c r="J1926">
        <v>3</v>
      </c>
      <c r="K1926" t="e">
        <f>VLOOKUP(Cours_statut[[#This Row],[CodeCours]],Tableau1[[Code de Cours Complet]:[Évaluations]],5,0)</f>
        <v>#N/A</v>
      </c>
      <c r="L1926" s="2">
        <v>36487</v>
      </c>
      <c r="M1926" t="s">
        <v>961</v>
      </c>
      <c r="N1926" t="s">
        <v>344</v>
      </c>
    </row>
    <row r="1927" spans="1:14" hidden="1" x14ac:dyDescent="0.25">
      <c r="A1927" t="s">
        <v>1331</v>
      </c>
      <c r="B1927" t="s">
        <v>1332</v>
      </c>
      <c r="C1927">
        <v>0</v>
      </c>
      <c r="D1927">
        <v>0</v>
      </c>
      <c r="E1927" t="str">
        <f>_xlfn.CONCAT(Cours_statut[[#This Row],[Code MEQ]],"-",Cours_statut[[#This Row],[Code d''option]],"-0",Cours_statut[[#This Row],[Version du cours]])</f>
        <v>201-NYA-05-0-00</v>
      </c>
      <c r="F1927">
        <v>6</v>
      </c>
      <c r="G1927">
        <v>1</v>
      </c>
      <c r="H1927" s="2">
        <v>36427</v>
      </c>
      <c r="I1927" t="s">
        <v>960</v>
      </c>
      <c r="J1927">
        <v>3</v>
      </c>
      <c r="K1927" t="e">
        <f>VLOOKUP(Cours_statut[[#This Row],[CodeCours]],Tableau1[[Code de Cours Complet]:[Évaluations]],5,0)</f>
        <v>#N/A</v>
      </c>
      <c r="L1927" s="2">
        <v>36487</v>
      </c>
      <c r="M1927" t="s">
        <v>961</v>
      </c>
      <c r="N1927" t="s">
        <v>344</v>
      </c>
    </row>
    <row r="1928" spans="1:14" hidden="1" x14ac:dyDescent="0.25">
      <c r="A1928" t="s">
        <v>2454</v>
      </c>
      <c r="B1928" t="s">
        <v>2455</v>
      </c>
      <c r="C1928">
        <v>0</v>
      </c>
      <c r="D1928">
        <v>0</v>
      </c>
      <c r="E1928" t="str">
        <f>_xlfn.CONCAT(Cours_statut[[#This Row],[Code MEQ]],"-",Cours_statut[[#This Row],[Code d''option]],"-0",Cours_statut[[#This Row],[Version du cours]])</f>
        <v>410-540-90-0-00</v>
      </c>
      <c r="F1928">
        <v>5</v>
      </c>
      <c r="G1928">
        <v>1</v>
      </c>
      <c r="H1928" s="2">
        <v>35779</v>
      </c>
      <c r="I1928" t="s">
        <v>960</v>
      </c>
      <c r="J1928">
        <v>3</v>
      </c>
      <c r="K1928" t="e">
        <f>VLOOKUP(Cours_statut[[#This Row],[CodeCours]],Tableau1[[Code de Cours Complet]:[Évaluations]],5,0)</f>
        <v>#N/A</v>
      </c>
      <c r="L1928" s="2">
        <v>36487</v>
      </c>
      <c r="M1928" t="s">
        <v>961</v>
      </c>
      <c r="N1928" t="s">
        <v>344</v>
      </c>
    </row>
    <row r="1929" spans="1:14" hidden="1" x14ac:dyDescent="0.25">
      <c r="A1929" t="s">
        <v>3076</v>
      </c>
      <c r="B1929" t="s">
        <v>3083</v>
      </c>
      <c r="C1929">
        <v>2</v>
      </c>
      <c r="D1929">
        <v>0</v>
      </c>
      <c r="E1929" t="str">
        <f>_xlfn.CONCAT(Cours_statut[[#This Row],[Code MEQ]],"-",Cours_statut[[#This Row],[Code d''option]],"-0",Cours_statut[[#This Row],[Version du cours]])</f>
        <v>607-101-92-2-00</v>
      </c>
      <c r="F1929">
        <v>5</v>
      </c>
      <c r="G1929">
        <v>1</v>
      </c>
      <c r="H1929" s="2">
        <v>35653</v>
      </c>
      <c r="I1929" t="s">
        <v>960</v>
      </c>
      <c r="J1929">
        <v>3</v>
      </c>
      <c r="K1929" t="e">
        <f>VLOOKUP(Cours_statut[[#This Row],[CodeCours]],Tableau1[[Code de Cours Complet]:[Évaluations]],5,0)</f>
        <v>#N/A</v>
      </c>
      <c r="L1929" s="2">
        <v>36487</v>
      </c>
      <c r="M1929" t="s">
        <v>961</v>
      </c>
      <c r="N1929" t="s">
        <v>344</v>
      </c>
    </row>
    <row r="1930" spans="1:14" hidden="1" x14ac:dyDescent="0.25">
      <c r="A1930" t="s">
        <v>3109</v>
      </c>
      <c r="B1930" t="s">
        <v>3117</v>
      </c>
      <c r="C1930">
        <v>2</v>
      </c>
      <c r="D1930">
        <v>0</v>
      </c>
      <c r="E1930" t="str">
        <f>_xlfn.CONCAT(Cours_statut[[#This Row],[Code MEQ]],"-",Cours_statut[[#This Row],[Code d''option]],"-0",Cours_statut[[#This Row],[Version du cours]])</f>
        <v>607-FPF-03-2-00</v>
      </c>
      <c r="F1930">
        <v>5</v>
      </c>
      <c r="G1930">
        <v>1</v>
      </c>
      <c r="H1930" s="2">
        <v>35076</v>
      </c>
      <c r="I1930" t="s">
        <v>960</v>
      </c>
      <c r="J1930">
        <v>3</v>
      </c>
      <c r="K1930" t="e">
        <f>VLOOKUP(Cours_statut[[#This Row],[CodeCours]],Tableau1[[Code de Cours Complet]:[Évaluations]],5,0)</f>
        <v>#N/A</v>
      </c>
      <c r="L1930" s="2">
        <v>36487</v>
      </c>
      <c r="M1930" t="s">
        <v>961</v>
      </c>
      <c r="N1930" t="s">
        <v>344</v>
      </c>
    </row>
    <row r="1931" spans="1:14" hidden="1" x14ac:dyDescent="0.25">
      <c r="A1931" t="s">
        <v>2331</v>
      </c>
      <c r="B1931" t="s">
        <v>2332</v>
      </c>
      <c r="C1931">
        <v>0</v>
      </c>
      <c r="D1931">
        <v>0</v>
      </c>
      <c r="E1931" t="str">
        <f>_xlfn.CONCAT(Cours_statut[[#This Row],[Code MEQ]],"-",Cours_statut[[#This Row],[Code d''option]],"-0",Cours_statut[[#This Row],[Version du cours]])</f>
        <v>410-320-90-0-00</v>
      </c>
      <c r="F1931">
        <v>5</v>
      </c>
      <c r="G1931">
        <v>1</v>
      </c>
      <c r="H1931" s="2">
        <v>33914</v>
      </c>
      <c r="I1931" t="s">
        <v>960</v>
      </c>
      <c r="J1931">
        <v>3</v>
      </c>
      <c r="K1931" t="e">
        <f>VLOOKUP(Cours_statut[[#This Row],[CodeCours]],Tableau1[[Code de Cours Complet]:[Évaluations]],5,0)</f>
        <v>#N/A</v>
      </c>
      <c r="L1931" s="2">
        <v>36481</v>
      </c>
      <c r="M1931" t="s">
        <v>961</v>
      </c>
      <c r="N1931" t="s">
        <v>344</v>
      </c>
    </row>
    <row r="1932" spans="1:14" hidden="1" x14ac:dyDescent="0.25">
      <c r="A1932" t="s">
        <v>2087</v>
      </c>
      <c r="B1932" t="s">
        <v>2088</v>
      </c>
      <c r="C1932">
        <v>0</v>
      </c>
      <c r="D1932">
        <v>0</v>
      </c>
      <c r="E1932" t="str">
        <f>_xlfn.CONCAT(Cours_statut[[#This Row],[Code MEQ]],"-",Cours_statut[[#This Row],[Code d''option]],"-0",Cours_statut[[#This Row],[Version du cours]])</f>
        <v>387-960-91-0-00</v>
      </c>
      <c r="F1932">
        <v>5</v>
      </c>
      <c r="G1932">
        <v>1</v>
      </c>
      <c r="H1932" s="2">
        <v>34182</v>
      </c>
      <c r="I1932" t="s">
        <v>960</v>
      </c>
      <c r="J1932">
        <v>3</v>
      </c>
      <c r="K1932" t="e">
        <f>VLOOKUP(Cours_statut[[#This Row],[CodeCours]],Tableau1[[Code de Cours Complet]:[Évaluations]],5,0)</f>
        <v>#N/A</v>
      </c>
      <c r="L1932" s="2">
        <v>36479</v>
      </c>
      <c r="M1932" t="s">
        <v>961</v>
      </c>
      <c r="N1932" t="s">
        <v>344</v>
      </c>
    </row>
    <row r="1933" spans="1:14" hidden="1" x14ac:dyDescent="0.25">
      <c r="A1933" t="s">
        <v>2377</v>
      </c>
      <c r="B1933" t="s">
        <v>2379</v>
      </c>
      <c r="C1933">
        <v>0</v>
      </c>
      <c r="D1933">
        <v>2</v>
      </c>
      <c r="E1933" t="str">
        <f>_xlfn.CONCAT(Cours_statut[[#This Row],[Code MEQ]],"-",Cours_statut[[#This Row],[Code d''option]],"-0",Cours_statut[[#This Row],[Version du cours]])</f>
        <v>410-430-90-0-02</v>
      </c>
      <c r="F1933">
        <v>5</v>
      </c>
      <c r="G1933">
        <v>1</v>
      </c>
      <c r="H1933" s="2">
        <v>34947</v>
      </c>
      <c r="I1933" t="s">
        <v>960</v>
      </c>
      <c r="J1933">
        <v>3</v>
      </c>
      <c r="K1933" t="e">
        <f>VLOOKUP(Cours_statut[[#This Row],[CodeCours]],Tableau1[[Code de Cours Complet]:[Évaluations]],5,0)</f>
        <v>#N/A</v>
      </c>
      <c r="L1933" s="2">
        <v>36466</v>
      </c>
      <c r="M1933" t="s">
        <v>961</v>
      </c>
      <c r="N1933" t="s">
        <v>344</v>
      </c>
    </row>
    <row r="1934" spans="1:14" hidden="1" x14ac:dyDescent="0.25">
      <c r="A1934" t="s">
        <v>1457</v>
      </c>
      <c r="B1934" t="s">
        <v>1458</v>
      </c>
      <c r="C1934">
        <v>0</v>
      </c>
      <c r="D1934">
        <v>0</v>
      </c>
      <c r="E1934" t="str">
        <f>_xlfn.CONCAT(Cours_statut[[#This Row],[Code MEQ]],"-",Cours_statut[[#This Row],[Code d''option]],"-0",Cours_statut[[#This Row],[Version du cours]])</f>
        <v>300-300-91-0-00</v>
      </c>
      <c r="F1934">
        <v>6</v>
      </c>
      <c r="G1934">
        <v>1</v>
      </c>
      <c r="H1934" s="2">
        <v>35617</v>
      </c>
      <c r="I1934" t="s">
        <v>960</v>
      </c>
      <c r="J1934">
        <v>3</v>
      </c>
      <c r="K1934" t="e">
        <f>VLOOKUP(Cours_statut[[#This Row],[CodeCours]],Tableau1[[Code de Cours Complet]:[Évaluations]],5,0)</f>
        <v>#N/A</v>
      </c>
      <c r="L1934" s="2">
        <v>36430</v>
      </c>
      <c r="M1934" t="s">
        <v>961</v>
      </c>
      <c r="N1934" t="s">
        <v>344</v>
      </c>
    </row>
    <row r="1935" spans="1:14" hidden="1" x14ac:dyDescent="0.25">
      <c r="A1935" t="s">
        <v>1646</v>
      </c>
      <c r="B1935" t="s">
        <v>1647</v>
      </c>
      <c r="C1935">
        <v>0</v>
      </c>
      <c r="D1935">
        <v>0</v>
      </c>
      <c r="E1935" t="str">
        <f>_xlfn.CONCAT(Cours_statut[[#This Row],[Code MEQ]],"-",Cours_statut[[#This Row],[Code d''option]],"-0",Cours_statut[[#This Row],[Version du cours]])</f>
        <v>330-961-91-0-00</v>
      </c>
      <c r="F1935">
        <v>5</v>
      </c>
      <c r="G1935">
        <v>1</v>
      </c>
      <c r="H1935" s="2">
        <v>35380</v>
      </c>
      <c r="I1935" t="s">
        <v>960</v>
      </c>
      <c r="J1935">
        <v>3</v>
      </c>
      <c r="K1935" t="e">
        <f>VLOOKUP(Cours_statut[[#This Row],[CodeCours]],Tableau1[[Code de Cours Complet]:[Évaluations]],5,0)</f>
        <v>#N/A</v>
      </c>
      <c r="L1935" s="2">
        <v>36430</v>
      </c>
      <c r="M1935" t="s">
        <v>961</v>
      </c>
      <c r="N1935" t="s">
        <v>344</v>
      </c>
    </row>
    <row r="1936" spans="1:14" hidden="1" x14ac:dyDescent="0.25">
      <c r="A1936" t="s">
        <v>2141</v>
      </c>
      <c r="B1936" t="s">
        <v>2143</v>
      </c>
      <c r="C1936">
        <v>0</v>
      </c>
      <c r="D1936">
        <v>2</v>
      </c>
      <c r="E1936" t="str">
        <f>_xlfn.CONCAT(Cours_statut[[#This Row],[Code MEQ]],"-",Cours_statut[[#This Row],[Code d''option]],"-0",Cours_statut[[#This Row],[Version du cours]])</f>
        <v>401-401-90-0-02</v>
      </c>
      <c r="F1936">
        <v>5</v>
      </c>
      <c r="G1936">
        <v>1</v>
      </c>
      <c r="H1936" s="2">
        <v>34255</v>
      </c>
      <c r="I1936" t="s">
        <v>960</v>
      </c>
      <c r="J1936">
        <v>3</v>
      </c>
      <c r="K1936" t="e">
        <f>VLOOKUP(Cours_statut[[#This Row],[CodeCours]],Tableau1[[Code de Cours Complet]:[Évaluations]],5,0)</f>
        <v>#N/A</v>
      </c>
      <c r="L1936" s="2">
        <v>36430</v>
      </c>
      <c r="M1936" t="s">
        <v>961</v>
      </c>
      <c r="N1936" t="s">
        <v>344</v>
      </c>
    </row>
    <row r="1937" spans="1:14" hidden="1" x14ac:dyDescent="0.25">
      <c r="A1937" t="s">
        <v>2705</v>
      </c>
      <c r="B1937" t="s">
        <v>2707</v>
      </c>
      <c r="C1937">
        <v>0</v>
      </c>
      <c r="D1937">
        <v>2</v>
      </c>
      <c r="E1937" t="str">
        <f>_xlfn.CONCAT(Cours_statut[[#This Row],[Code MEQ]],"-",Cours_statut[[#This Row],[Code d''option]],"-0",Cours_statut[[#This Row],[Version du cours]])</f>
        <v>420-906-90-0-02</v>
      </c>
      <c r="F1937">
        <v>5</v>
      </c>
      <c r="G1937">
        <v>1</v>
      </c>
      <c r="H1937" s="2">
        <v>34824</v>
      </c>
      <c r="I1937" t="s">
        <v>960</v>
      </c>
      <c r="J1937">
        <v>3</v>
      </c>
      <c r="K1937" t="e">
        <f>VLOOKUP(Cours_statut[[#This Row],[CodeCours]],Tableau1[[Code de Cours Complet]:[Évaluations]],5,0)</f>
        <v>#N/A</v>
      </c>
      <c r="L1937" s="2">
        <v>36396</v>
      </c>
      <c r="M1937" t="s">
        <v>961</v>
      </c>
      <c r="N1937" t="s">
        <v>344</v>
      </c>
    </row>
    <row r="1938" spans="1:14" hidden="1" x14ac:dyDescent="0.25">
      <c r="A1938" t="s">
        <v>1110</v>
      </c>
      <c r="B1938" t="s">
        <v>1111</v>
      </c>
      <c r="C1938">
        <v>0</v>
      </c>
      <c r="D1938">
        <v>0</v>
      </c>
      <c r="E1938" t="str">
        <f>_xlfn.CONCAT(Cours_statut[[#This Row],[Code MEQ]],"-",Cours_statut[[#This Row],[Code d''option]],"-0",Cours_statut[[#This Row],[Version du cours]])</f>
        <v>152-214-84-0-00</v>
      </c>
      <c r="F1938">
        <v>3</v>
      </c>
      <c r="G1938">
        <v>1</v>
      </c>
      <c r="H1938" s="2">
        <v>33913</v>
      </c>
      <c r="I1938" t="s">
        <v>960</v>
      </c>
      <c r="J1938">
        <v>3</v>
      </c>
      <c r="K1938" t="e">
        <f>VLOOKUP(Cours_statut[[#This Row],[CodeCours]],Tableau1[[Code de Cours Complet]:[Évaluations]],5,0)</f>
        <v>#N/A</v>
      </c>
      <c r="L1938" s="2">
        <v>36369</v>
      </c>
      <c r="M1938" t="s">
        <v>961</v>
      </c>
      <c r="N1938" t="s">
        <v>344</v>
      </c>
    </row>
    <row r="1939" spans="1:14" hidden="1" x14ac:dyDescent="0.25">
      <c r="A1939" t="s">
        <v>1206</v>
      </c>
      <c r="B1939" t="s">
        <v>1211</v>
      </c>
      <c r="C1939">
        <v>10</v>
      </c>
      <c r="D1939">
        <v>0</v>
      </c>
      <c r="E1939" t="str">
        <f>_xlfn.CONCAT(Cours_statut[[#This Row],[Code MEQ]],"-",Cours_statut[[#This Row],[Code d''option]],"-0",Cours_statut[[#This Row],[Version du cours]])</f>
        <v>201-103-77-10-00</v>
      </c>
      <c r="F1939">
        <v>4</v>
      </c>
      <c r="G1939">
        <v>1</v>
      </c>
      <c r="H1939" s="2">
        <v>18264</v>
      </c>
      <c r="I1939" t="s">
        <v>960</v>
      </c>
      <c r="J1939">
        <v>3</v>
      </c>
      <c r="K1939" t="e">
        <f>VLOOKUP(Cours_statut[[#This Row],[CodeCours]],Tableau1[[Code de Cours Complet]:[Évaluations]],5,0)</f>
        <v>#N/A</v>
      </c>
      <c r="L1939" s="2">
        <v>36161</v>
      </c>
      <c r="M1939" t="s">
        <v>961</v>
      </c>
      <c r="N1939" t="s">
        <v>344</v>
      </c>
    </row>
    <row r="1940" spans="1:14" hidden="1" x14ac:dyDescent="0.25">
      <c r="A1940" t="s">
        <v>1479</v>
      </c>
      <c r="B1940" t="s">
        <v>1480</v>
      </c>
      <c r="C1940">
        <v>0</v>
      </c>
      <c r="D1940">
        <v>0</v>
      </c>
      <c r="E1940" t="str">
        <f>_xlfn.CONCAT(Cours_statut[[#This Row],[Code MEQ]],"-",Cours_statut[[#This Row],[Code d''option]],"-0",Cours_statut[[#This Row],[Version du cours]])</f>
        <v>300-301-94-0-00</v>
      </c>
      <c r="F1940">
        <v>5</v>
      </c>
      <c r="G1940">
        <v>1</v>
      </c>
      <c r="H1940" s="2">
        <v>36062</v>
      </c>
      <c r="I1940" t="s">
        <v>960</v>
      </c>
      <c r="J1940">
        <v>3</v>
      </c>
      <c r="K1940" t="e">
        <f>VLOOKUP(Cours_statut[[#This Row],[CodeCours]],Tableau1[[Code de Cours Complet]:[Évaluations]],5,0)</f>
        <v>#N/A</v>
      </c>
      <c r="L1940" s="2">
        <v>36145</v>
      </c>
      <c r="M1940" t="s">
        <v>961</v>
      </c>
      <c r="N1940" t="s">
        <v>344</v>
      </c>
    </row>
    <row r="1941" spans="1:14" hidden="1" x14ac:dyDescent="0.25">
      <c r="A1941" t="s">
        <v>2169</v>
      </c>
      <c r="B1941" t="s">
        <v>2170</v>
      </c>
      <c r="C1941">
        <v>0</v>
      </c>
      <c r="D1941">
        <v>0</v>
      </c>
      <c r="E1941" t="str">
        <f>_xlfn.CONCAT(Cours_statut[[#This Row],[Code MEQ]],"-",Cours_statut[[#This Row],[Code d''option]],"-0",Cours_statut[[#This Row],[Version du cours]])</f>
        <v>401-435-90-0-00</v>
      </c>
      <c r="F1941">
        <v>5</v>
      </c>
      <c r="G1941">
        <v>1</v>
      </c>
      <c r="H1941" s="2">
        <v>33914</v>
      </c>
      <c r="I1941" t="s">
        <v>960</v>
      </c>
      <c r="J1941">
        <v>3</v>
      </c>
      <c r="K1941" t="e">
        <f>VLOOKUP(Cours_statut[[#This Row],[CodeCours]],Tableau1[[Code de Cours Complet]:[Évaluations]],5,0)</f>
        <v>#N/A</v>
      </c>
      <c r="L1941" s="2">
        <v>36115</v>
      </c>
      <c r="M1941" t="s">
        <v>961</v>
      </c>
      <c r="N1941" t="s">
        <v>344</v>
      </c>
    </row>
    <row r="1942" spans="1:14" hidden="1" x14ac:dyDescent="0.25">
      <c r="A1942" t="s">
        <v>2492</v>
      </c>
      <c r="B1942" t="s">
        <v>2493</v>
      </c>
      <c r="C1942">
        <v>0</v>
      </c>
      <c r="D1942">
        <v>0</v>
      </c>
      <c r="E1942" t="str">
        <f>_xlfn.CONCAT(Cours_statut[[#This Row],[Code MEQ]],"-",Cours_statut[[#This Row],[Code d''option]],"-0",Cours_statut[[#This Row],[Version du cours]])</f>
        <v>410-610-90-0-00</v>
      </c>
      <c r="F1942">
        <v>5</v>
      </c>
      <c r="G1942">
        <v>1</v>
      </c>
      <c r="H1942" s="2">
        <v>34060</v>
      </c>
      <c r="I1942" t="s">
        <v>960</v>
      </c>
      <c r="J1942">
        <v>3</v>
      </c>
      <c r="K1942" t="e">
        <f>VLOOKUP(Cours_statut[[#This Row],[CodeCours]],Tableau1[[Code de Cours Complet]:[Évaluations]],5,0)</f>
        <v>#N/A</v>
      </c>
      <c r="L1942" s="2">
        <v>36087</v>
      </c>
      <c r="M1942" t="s">
        <v>961</v>
      </c>
      <c r="N1942" t="s">
        <v>344</v>
      </c>
    </row>
    <row r="1943" spans="1:14" hidden="1" x14ac:dyDescent="0.25">
      <c r="A1943" t="s">
        <v>1695</v>
      </c>
      <c r="B1943" t="s">
        <v>1698</v>
      </c>
      <c r="C1943">
        <v>1</v>
      </c>
      <c r="D1943">
        <v>0</v>
      </c>
      <c r="E1943" t="str">
        <f>_xlfn.CONCAT(Cours_statut[[#This Row],[Code MEQ]],"-",Cours_statut[[#This Row],[Code d''option]],"-0",Cours_statut[[#This Row],[Version du cours]])</f>
        <v>340-103-04-1-00</v>
      </c>
      <c r="F1943">
        <v>6</v>
      </c>
      <c r="G1943">
        <v>1</v>
      </c>
      <c r="H1943" s="2">
        <v>35804</v>
      </c>
      <c r="I1943" t="s">
        <v>960</v>
      </c>
      <c r="J1943">
        <v>3</v>
      </c>
      <c r="K1943" t="e">
        <f>VLOOKUP(Cours_statut[[#This Row],[CodeCours]],Tableau1[[Code de Cours Complet]:[Évaluations]],5,0)</f>
        <v>#N/A</v>
      </c>
      <c r="L1943" s="2">
        <v>36070</v>
      </c>
      <c r="M1943" t="s">
        <v>961</v>
      </c>
      <c r="N1943" t="s">
        <v>344</v>
      </c>
    </row>
    <row r="1944" spans="1:14" hidden="1" x14ac:dyDescent="0.25">
      <c r="A1944" t="s">
        <v>1999</v>
      </c>
      <c r="B1944" t="s">
        <v>2001</v>
      </c>
      <c r="C1944">
        <v>0</v>
      </c>
      <c r="D1944">
        <v>2</v>
      </c>
      <c r="E1944" t="str">
        <f>_xlfn.CONCAT(Cours_statut[[#This Row],[Code MEQ]],"-",Cours_statut[[#This Row],[Code d''option]],"-0",Cours_statut[[#This Row],[Version du cours]])</f>
        <v>383-920-90-0-02</v>
      </c>
      <c r="F1944">
        <v>5</v>
      </c>
      <c r="G1944">
        <v>1</v>
      </c>
      <c r="H1944" s="2">
        <v>34883</v>
      </c>
      <c r="I1944" t="s">
        <v>960</v>
      </c>
      <c r="J1944">
        <v>3</v>
      </c>
      <c r="K1944" t="e">
        <f>VLOOKUP(Cours_statut[[#This Row],[CodeCours]],Tableau1[[Code de Cours Complet]:[Évaluations]],5,0)</f>
        <v>#N/A</v>
      </c>
      <c r="L1944" s="2">
        <v>36069</v>
      </c>
      <c r="M1944" t="s">
        <v>961</v>
      </c>
      <c r="N1944" t="s">
        <v>344</v>
      </c>
    </row>
    <row r="1945" spans="1:14" hidden="1" x14ac:dyDescent="0.25">
      <c r="A1945" t="s">
        <v>1922</v>
      </c>
      <c r="B1945" t="s">
        <v>1924</v>
      </c>
      <c r="C1945">
        <v>0</v>
      </c>
      <c r="D1945">
        <v>2</v>
      </c>
      <c r="E1945" t="str">
        <f>_xlfn.CONCAT(Cours_statut[[#This Row],[Code MEQ]],"-",Cours_statut[[#This Row],[Code d''option]],"-0",Cours_statut[[#This Row],[Version du cours]])</f>
        <v>360-300-91-0-02</v>
      </c>
      <c r="F1945">
        <v>5</v>
      </c>
      <c r="G1945">
        <v>1</v>
      </c>
      <c r="H1945" s="2">
        <v>35017</v>
      </c>
      <c r="I1945" t="s">
        <v>960</v>
      </c>
      <c r="J1945">
        <v>3</v>
      </c>
      <c r="K1945" t="e">
        <f>VLOOKUP(Cours_statut[[#This Row],[CodeCours]],Tableau1[[Code de Cours Complet]:[Évaluations]],5,0)</f>
        <v>#N/A</v>
      </c>
      <c r="L1945" s="2">
        <v>36062</v>
      </c>
      <c r="M1945" t="s">
        <v>961</v>
      </c>
      <c r="N1945" t="s">
        <v>344</v>
      </c>
    </row>
    <row r="1946" spans="1:14" hidden="1" x14ac:dyDescent="0.25">
      <c r="A1946" t="s">
        <v>2155</v>
      </c>
      <c r="B1946" t="s">
        <v>2157</v>
      </c>
      <c r="C1946">
        <v>0</v>
      </c>
      <c r="D1946">
        <v>2</v>
      </c>
      <c r="E1946" t="str">
        <f>_xlfn.CONCAT(Cours_statut[[#This Row],[Code MEQ]],"-",Cours_statut[[#This Row],[Code d''option]],"-0",Cours_statut[[#This Row],[Version du cours]])</f>
        <v>401-425-90-0-02</v>
      </c>
      <c r="F1946">
        <v>5</v>
      </c>
      <c r="G1946">
        <v>1</v>
      </c>
      <c r="H1946" s="2">
        <v>34794</v>
      </c>
      <c r="I1946" t="s">
        <v>960</v>
      </c>
      <c r="J1946">
        <v>3</v>
      </c>
      <c r="K1946" t="e">
        <f>VLOOKUP(Cours_statut[[#This Row],[CodeCours]],Tableau1[[Code de Cours Complet]:[Évaluations]],5,0)</f>
        <v>#N/A</v>
      </c>
      <c r="L1946" s="2">
        <v>36060</v>
      </c>
      <c r="M1946" t="s">
        <v>961</v>
      </c>
      <c r="N1946" t="s">
        <v>344</v>
      </c>
    </row>
    <row r="1947" spans="1:14" hidden="1" x14ac:dyDescent="0.25">
      <c r="A1947" t="s">
        <v>2122</v>
      </c>
      <c r="B1947" t="s">
        <v>2124</v>
      </c>
      <c r="C1947">
        <v>0</v>
      </c>
      <c r="D1947">
        <v>2</v>
      </c>
      <c r="E1947" t="str">
        <f>_xlfn.CONCAT(Cours_statut[[#This Row],[Code MEQ]],"-",Cours_statut[[#This Row],[Code d''option]],"-0",Cours_statut[[#This Row],[Version du cours]])</f>
        <v>401-399-90-0-02</v>
      </c>
      <c r="F1947">
        <v>5</v>
      </c>
      <c r="G1947">
        <v>1</v>
      </c>
      <c r="H1947" s="2">
        <v>34935</v>
      </c>
      <c r="I1947" t="s">
        <v>960</v>
      </c>
      <c r="J1947">
        <v>3</v>
      </c>
      <c r="K1947" t="e">
        <f>VLOOKUP(Cours_statut[[#This Row],[CodeCours]],Tableau1[[Code de Cours Complet]:[Évaluations]],5,0)</f>
        <v>#N/A</v>
      </c>
      <c r="L1947" s="2">
        <v>36055</v>
      </c>
      <c r="M1947" t="s">
        <v>961</v>
      </c>
      <c r="N1947" t="s">
        <v>344</v>
      </c>
    </row>
    <row r="1948" spans="1:14" hidden="1" x14ac:dyDescent="0.25">
      <c r="A1948" t="s">
        <v>1114</v>
      </c>
      <c r="B1948" t="s">
        <v>1115</v>
      </c>
      <c r="C1948">
        <v>0</v>
      </c>
      <c r="D1948">
        <v>0</v>
      </c>
      <c r="E1948" t="str">
        <f>_xlfn.CONCAT(Cours_statut[[#This Row],[Code MEQ]],"-",Cours_statut[[#This Row],[Code d''option]],"-0",Cours_statut[[#This Row],[Version du cours]])</f>
        <v>152-311-83-0-00</v>
      </c>
      <c r="F1948">
        <v>5</v>
      </c>
      <c r="G1948">
        <v>1</v>
      </c>
      <c r="H1948" s="2">
        <v>33913</v>
      </c>
      <c r="I1948" t="s">
        <v>960</v>
      </c>
      <c r="J1948">
        <v>3</v>
      </c>
      <c r="K1948" t="e">
        <f>VLOOKUP(Cours_statut[[#This Row],[CodeCours]],Tableau1[[Code de Cours Complet]:[Évaluations]],5,0)</f>
        <v>#N/A</v>
      </c>
      <c r="L1948" s="2">
        <v>36053</v>
      </c>
      <c r="M1948" t="s">
        <v>961</v>
      </c>
      <c r="N1948" t="s">
        <v>344</v>
      </c>
    </row>
    <row r="1949" spans="1:14" hidden="1" x14ac:dyDescent="0.25">
      <c r="A1949" t="s">
        <v>1127</v>
      </c>
      <c r="B1949" t="s">
        <v>1128</v>
      </c>
      <c r="C1949">
        <v>0</v>
      </c>
      <c r="D1949">
        <v>0</v>
      </c>
      <c r="E1949" t="str">
        <f>_xlfn.CONCAT(Cours_statut[[#This Row],[Code MEQ]],"-",Cours_statut[[#This Row],[Code d''option]],"-0",Cours_statut[[#This Row],[Version du cours]])</f>
        <v>152-440-84-0-00</v>
      </c>
      <c r="F1949">
        <v>5</v>
      </c>
      <c r="G1949">
        <v>1</v>
      </c>
      <c r="H1949" s="2">
        <v>34029</v>
      </c>
      <c r="I1949" t="s">
        <v>960</v>
      </c>
      <c r="J1949">
        <v>3</v>
      </c>
      <c r="K1949" t="e">
        <f>VLOOKUP(Cours_statut[[#This Row],[CodeCours]],Tableau1[[Code de Cours Complet]:[Évaluations]],5,0)</f>
        <v>#N/A</v>
      </c>
      <c r="L1949" s="2">
        <v>36053</v>
      </c>
      <c r="M1949" t="s">
        <v>961</v>
      </c>
      <c r="N1949" t="s">
        <v>344</v>
      </c>
    </row>
    <row r="1950" spans="1:14" hidden="1" x14ac:dyDescent="0.25">
      <c r="A1950" t="s">
        <v>1139</v>
      </c>
      <c r="B1950" t="s">
        <v>1140</v>
      </c>
      <c r="C1950">
        <v>0</v>
      </c>
      <c r="D1950">
        <v>0</v>
      </c>
      <c r="E1950" t="str">
        <f>_xlfn.CONCAT(Cours_statut[[#This Row],[Code MEQ]],"-",Cours_statut[[#This Row],[Code d''option]],"-0",Cours_statut[[#This Row],[Version du cours]])</f>
        <v>152-492-81-0-00</v>
      </c>
      <c r="F1950">
        <v>3</v>
      </c>
      <c r="G1950">
        <v>1</v>
      </c>
      <c r="H1950" s="2">
        <v>34015</v>
      </c>
      <c r="I1950" t="s">
        <v>960</v>
      </c>
      <c r="J1950">
        <v>3</v>
      </c>
      <c r="K1950" t="e">
        <f>VLOOKUP(Cours_statut[[#This Row],[CodeCours]],Tableau1[[Code de Cours Complet]:[Évaluations]],5,0)</f>
        <v>#N/A</v>
      </c>
      <c r="L1950" s="2">
        <v>36053</v>
      </c>
      <c r="M1950" t="s">
        <v>961</v>
      </c>
      <c r="N1950" t="s">
        <v>344</v>
      </c>
    </row>
    <row r="1951" spans="1:14" hidden="1" x14ac:dyDescent="0.25">
      <c r="A1951" t="s">
        <v>1141</v>
      </c>
      <c r="B1951" t="s">
        <v>1142</v>
      </c>
      <c r="C1951">
        <v>0</v>
      </c>
      <c r="D1951">
        <v>0</v>
      </c>
      <c r="E1951" t="str">
        <f>_xlfn.CONCAT(Cours_statut[[#This Row],[Code MEQ]],"-",Cours_statut[[#This Row],[Code d''option]],"-0",Cours_statut[[#This Row],[Version du cours]])</f>
        <v>152-507-84-0-00</v>
      </c>
      <c r="F1951">
        <v>5</v>
      </c>
      <c r="G1951">
        <v>1</v>
      </c>
      <c r="H1951" s="2">
        <v>33914</v>
      </c>
      <c r="I1951" t="s">
        <v>960</v>
      </c>
      <c r="J1951">
        <v>3</v>
      </c>
      <c r="K1951" t="e">
        <f>VLOOKUP(Cours_statut[[#This Row],[CodeCours]],Tableau1[[Code de Cours Complet]:[Évaluations]],5,0)</f>
        <v>#N/A</v>
      </c>
      <c r="L1951" s="2">
        <v>36053</v>
      </c>
      <c r="M1951" t="s">
        <v>961</v>
      </c>
      <c r="N1951" t="s">
        <v>344</v>
      </c>
    </row>
    <row r="1952" spans="1:14" hidden="1" x14ac:dyDescent="0.25">
      <c r="A1952" t="s">
        <v>1160</v>
      </c>
      <c r="B1952" t="s">
        <v>1161</v>
      </c>
      <c r="C1952">
        <v>0</v>
      </c>
      <c r="D1952">
        <v>0</v>
      </c>
      <c r="E1952" t="str">
        <f>_xlfn.CONCAT(Cours_statut[[#This Row],[Code MEQ]],"-",Cours_statut[[#This Row],[Code d''option]],"-0",Cours_statut[[#This Row],[Version du cours]])</f>
        <v>152-934-84-0-00</v>
      </c>
      <c r="F1952">
        <v>5</v>
      </c>
      <c r="G1952">
        <v>1</v>
      </c>
      <c r="H1952" s="2">
        <v>33914</v>
      </c>
      <c r="I1952" t="s">
        <v>960</v>
      </c>
      <c r="J1952">
        <v>3</v>
      </c>
      <c r="K1952" t="e">
        <f>VLOOKUP(Cours_statut[[#This Row],[CodeCours]],Tableau1[[Code de Cours Complet]:[Évaluations]],5,0)</f>
        <v>#N/A</v>
      </c>
      <c r="L1952" s="2">
        <v>36053</v>
      </c>
      <c r="M1952" t="s">
        <v>961</v>
      </c>
      <c r="N1952" t="s">
        <v>344</v>
      </c>
    </row>
    <row r="1953" spans="1:14" hidden="1" x14ac:dyDescent="0.25">
      <c r="A1953" t="s">
        <v>1158</v>
      </c>
      <c r="B1953" t="s">
        <v>1159</v>
      </c>
      <c r="C1953">
        <v>0</v>
      </c>
      <c r="D1953">
        <v>0</v>
      </c>
      <c r="E1953" t="str">
        <f>_xlfn.CONCAT(Cours_statut[[#This Row],[Code MEQ]],"-",Cours_statut[[#This Row],[Code d''option]],"-0",Cours_statut[[#This Row],[Version du cours]])</f>
        <v>152-745-93-0-00</v>
      </c>
      <c r="F1953">
        <v>5</v>
      </c>
      <c r="G1953">
        <v>1</v>
      </c>
      <c r="H1953" s="2">
        <v>35846</v>
      </c>
      <c r="I1953" t="s">
        <v>960</v>
      </c>
      <c r="J1953">
        <v>3</v>
      </c>
      <c r="K1953" t="e">
        <f>VLOOKUP(Cours_statut[[#This Row],[CodeCours]],Tableau1[[Code de Cours Complet]:[Évaluations]],5,0)</f>
        <v>#N/A</v>
      </c>
      <c r="L1953" s="2">
        <v>36007</v>
      </c>
      <c r="M1953" t="s">
        <v>961</v>
      </c>
      <c r="N1953" t="s">
        <v>344</v>
      </c>
    </row>
    <row r="1954" spans="1:14" hidden="1" x14ac:dyDescent="0.25">
      <c r="A1954" t="s">
        <v>1553</v>
      </c>
      <c r="B1954" t="s">
        <v>1555</v>
      </c>
      <c r="C1954">
        <v>0</v>
      </c>
      <c r="D1954">
        <v>2</v>
      </c>
      <c r="E1954" t="str">
        <f>_xlfn.CONCAT(Cours_statut[[#This Row],[Code MEQ]],"-",Cours_statut[[#This Row],[Code d''option]],"-0",Cours_statut[[#This Row],[Version du cours]])</f>
        <v>322-109-85-0-02</v>
      </c>
      <c r="F1954">
        <v>4</v>
      </c>
      <c r="G1954">
        <v>1</v>
      </c>
      <c r="H1954" s="2">
        <v>35489</v>
      </c>
      <c r="I1954" t="s">
        <v>960</v>
      </c>
      <c r="J1954">
        <v>3</v>
      </c>
      <c r="K1954" t="e">
        <f>VLOOKUP(Cours_statut[[#This Row],[CodeCours]],Tableau1[[Code de Cours Complet]:[Évaluations]],5,0)</f>
        <v>#N/A</v>
      </c>
      <c r="L1954" s="2">
        <v>35941</v>
      </c>
      <c r="M1954" t="s">
        <v>961</v>
      </c>
      <c r="N1954" t="s">
        <v>344</v>
      </c>
    </row>
    <row r="1955" spans="1:14" hidden="1" x14ac:dyDescent="0.25">
      <c r="A1955" t="s">
        <v>2721</v>
      </c>
      <c r="B1955" t="s">
        <v>2722</v>
      </c>
      <c r="C1955">
        <v>0</v>
      </c>
      <c r="D1955">
        <v>0</v>
      </c>
      <c r="E1955" t="str">
        <f>_xlfn.CONCAT(Cours_statut[[#This Row],[Code MEQ]],"-",Cours_statut[[#This Row],[Code d''option]],"-0",Cours_statut[[#This Row],[Version du cours]])</f>
        <v>420-981-91-0-00</v>
      </c>
      <c r="F1955">
        <v>5</v>
      </c>
      <c r="G1955">
        <v>1</v>
      </c>
      <c r="H1955" s="2">
        <v>34213</v>
      </c>
      <c r="I1955" t="s">
        <v>960</v>
      </c>
      <c r="J1955">
        <v>3</v>
      </c>
      <c r="K1955" t="e">
        <f>VLOOKUP(Cours_statut[[#This Row],[CodeCours]],Tableau1[[Code de Cours Complet]:[Évaluations]],5,0)</f>
        <v>#N/A</v>
      </c>
      <c r="L1955" s="2">
        <v>35938</v>
      </c>
      <c r="M1955" t="s">
        <v>961</v>
      </c>
      <c r="N1955" t="s">
        <v>344</v>
      </c>
    </row>
    <row r="1956" spans="1:14" hidden="1" x14ac:dyDescent="0.25">
      <c r="A1956" t="s">
        <v>3234</v>
      </c>
      <c r="B1956" t="s">
        <v>3235</v>
      </c>
      <c r="C1956">
        <v>1</v>
      </c>
      <c r="D1956">
        <v>0</v>
      </c>
      <c r="E1956" t="str">
        <f>_xlfn.CONCAT(Cours_statut[[#This Row],[Code MEQ]],"-",Cours_statut[[#This Row],[Code d''option]],"-0",Cours_statut[[#This Row],[Version du cours]])</f>
        <v>842-000-01-1-00</v>
      </c>
      <c r="F1956">
        <v>1</v>
      </c>
      <c r="G1956">
        <v>1</v>
      </c>
      <c r="H1956" s="2">
        <v>35144</v>
      </c>
      <c r="I1956" t="s">
        <v>960</v>
      </c>
      <c r="J1956">
        <v>3</v>
      </c>
      <c r="K1956" t="e">
        <f>VLOOKUP(Cours_statut[[#This Row],[CodeCours]],Tableau1[[Code de Cours Complet]:[Évaluations]],5,0)</f>
        <v>#N/A</v>
      </c>
      <c r="L1956" s="2">
        <v>35938</v>
      </c>
      <c r="M1956" t="s">
        <v>961</v>
      </c>
      <c r="N1956" t="s">
        <v>344</v>
      </c>
    </row>
    <row r="1957" spans="1:14" hidden="1" x14ac:dyDescent="0.25">
      <c r="A1957" t="s">
        <v>3234</v>
      </c>
      <c r="B1957" t="s">
        <v>3236</v>
      </c>
      <c r="C1957">
        <v>2</v>
      </c>
      <c r="D1957">
        <v>0</v>
      </c>
      <c r="E1957" t="str">
        <f>_xlfn.CONCAT(Cours_statut[[#This Row],[Code MEQ]],"-",Cours_statut[[#This Row],[Code d''option]],"-0",Cours_statut[[#This Row],[Version du cours]])</f>
        <v>842-000-01-2-00</v>
      </c>
      <c r="F1957">
        <v>1</v>
      </c>
      <c r="G1957">
        <v>1</v>
      </c>
      <c r="H1957" s="2">
        <v>35144</v>
      </c>
      <c r="I1957" t="s">
        <v>960</v>
      </c>
      <c r="J1957">
        <v>3</v>
      </c>
      <c r="K1957" t="e">
        <f>VLOOKUP(Cours_statut[[#This Row],[CodeCours]],Tableau1[[Code de Cours Complet]:[Évaluations]],5,0)</f>
        <v>#N/A</v>
      </c>
      <c r="L1957" s="2">
        <v>35938</v>
      </c>
      <c r="M1957" t="s">
        <v>961</v>
      </c>
      <c r="N1957" t="s">
        <v>344</v>
      </c>
    </row>
    <row r="1958" spans="1:14" hidden="1" x14ac:dyDescent="0.25">
      <c r="A1958" t="s">
        <v>3234</v>
      </c>
      <c r="B1958" t="s">
        <v>3237</v>
      </c>
      <c r="C1958">
        <v>3</v>
      </c>
      <c r="D1958">
        <v>0</v>
      </c>
      <c r="E1958" t="str">
        <f>_xlfn.CONCAT(Cours_statut[[#This Row],[Code MEQ]],"-",Cours_statut[[#This Row],[Code d''option]],"-0",Cours_statut[[#This Row],[Version du cours]])</f>
        <v>842-000-01-3-00</v>
      </c>
      <c r="F1958">
        <v>1</v>
      </c>
      <c r="G1958">
        <v>1</v>
      </c>
      <c r="H1958" s="2">
        <v>35144</v>
      </c>
      <c r="I1958" t="s">
        <v>960</v>
      </c>
      <c r="J1958">
        <v>3</v>
      </c>
      <c r="K1958" t="e">
        <f>VLOOKUP(Cours_statut[[#This Row],[CodeCours]],Tableau1[[Code de Cours Complet]:[Évaluations]],5,0)</f>
        <v>#N/A</v>
      </c>
      <c r="L1958" s="2">
        <v>35938</v>
      </c>
      <c r="M1958" t="s">
        <v>961</v>
      </c>
      <c r="N1958" t="s">
        <v>344</v>
      </c>
    </row>
    <row r="1959" spans="1:14" hidden="1" x14ac:dyDescent="0.25">
      <c r="A1959" t="s">
        <v>3234</v>
      </c>
      <c r="B1959" t="s">
        <v>3238</v>
      </c>
      <c r="C1959">
        <v>5</v>
      </c>
      <c r="D1959">
        <v>0</v>
      </c>
      <c r="E1959" t="str">
        <f>_xlfn.CONCAT(Cours_statut[[#This Row],[Code MEQ]],"-",Cours_statut[[#This Row],[Code d''option]],"-0",Cours_statut[[#This Row],[Version du cours]])</f>
        <v>842-000-01-5-00</v>
      </c>
      <c r="F1959">
        <v>1</v>
      </c>
      <c r="G1959">
        <v>1</v>
      </c>
      <c r="H1959" s="2">
        <v>35144</v>
      </c>
      <c r="I1959" t="s">
        <v>960</v>
      </c>
      <c r="J1959">
        <v>3</v>
      </c>
      <c r="K1959" t="e">
        <f>VLOOKUP(Cours_statut[[#This Row],[CodeCours]],Tableau1[[Code de Cours Complet]:[Évaluations]],5,0)</f>
        <v>#N/A</v>
      </c>
      <c r="L1959" s="2">
        <v>35938</v>
      </c>
      <c r="M1959" t="s">
        <v>961</v>
      </c>
      <c r="N1959" t="s">
        <v>344</v>
      </c>
    </row>
    <row r="1960" spans="1:14" hidden="1" x14ac:dyDescent="0.25">
      <c r="A1960" t="s">
        <v>3234</v>
      </c>
      <c r="B1960" t="s">
        <v>3239</v>
      </c>
      <c r="C1960">
        <v>6</v>
      </c>
      <c r="D1960">
        <v>0</v>
      </c>
      <c r="E1960" t="str">
        <f>_xlfn.CONCAT(Cours_statut[[#This Row],[Code MEQ]],"-",Cours_statut[[#This Row],[Code d''option]],"-0",Cours_statut[[#This Row],[Version du cours]])</f>
        <v>842-000-01-6-00</v>
      </c>
      <c r="F1960">
        <v>1</v>
      </c>
      <c r="G1960">
        <v>1</v>
      </c>
      <c r="H1960" s="2">
        <v>35144</v>
      </c>
      <c r="I1960" t="s">
        <v>960</v>
      </c>
      <c r="J1960">
        <v>3</v>
      </c>
      <c r="K1960" t="e">
        <f>VLOOKUP(Cours_statut[[#This Row],[CodeCours]],Tableau1[[Code de Cours Complet]:[Évaluations]],5,0)</f>
        <v>#N/A</v>
      </c>
      <c r="L1960" s="2">
        <v>35938</v>
      </c>
      <c r="M1960" t="s">
        <v>961</v>
      </c>
      <c r="N1960" t="s">
        <v>344</v>
      </c>
    </row>
    <row r="1961" spans="1:14" hidden="1" x14ac:dyDescent="0.25">
      <c r="A1961" t="s">
        <v>3234</v>
      </c>
      <c r="B1961" t="s">
        <v>3240</v>
      </c>
      <c r="C1961">
        <v>7</v>
      </c>
      <c r="D1961">
        <v>0</v>
      </c>
      <c r="E1961" t="str">
        <f>_xlfn.CONCAT(Cours_statut[[#This Row],[Code MEQ]],"-",Cours_statut[[#This Row],[Code d''option]],"-0",Cours_statut[[#This Row],[Version du cours]])</f>
        <v>842-000-01-7-00</v>
      </c>
      <c r="F1961">
        <v>1</v>
      </c>
      <c r="G1961">
        <v>1</v>
      </c>
      <c r="H1961" s="2">
        <v>35144</v>
      </c>
      <c r="I1961" t="s">
        <v>960</v>
      </c>
      <c r="J1961">
        <v>3</v>
      </c>
      <c r="K1961" t="e">
        <f>VLOOKUP(Cours_statut[[#This Row],[CodeCours]],Tableau1[[Code de Cours Complet]:[Évaluations]],5,0)</f>
        <v>#N/A</v>
      </c>
      <c r="L1961" s="2">
        <v>35938</v>
      </c>
      <c r="M1961" t="s">
        <v>961</v>
      </c>
      <c r="N1961" t="s">
        <v>344</v>
      </c>
    </row>
    <row r="1962" spans="1:14" hidden="1" x14ac:dyDescent="0.25">
      <c r="A1962" t="s">
        <v>2563</v>
      </c>
      <c r="B1962" t="s">
        <v>2565</v>
      </c>
      <c r="C1962">
        <v>1</v>
      </c>
      <c r="D1962">
        <v>0</v>
      </c>
      <c r="E1962" t="str">
        <f>_xlfn.CONCAT(Cours_statut[[#This Row],[Code MEQ]],"-",Cours_statut[[#This Row],[Code d''option]],"-0",Cours_statut[[#This Row],[Version du cours]])</f>
        <v>410-822-91-1-00</v>
      </c>
      <c r="F1962">
        <v>5</v>
      </c>
      <c r="G1962">
        <v>1</v>
      </c>
      <c r="H1962" s="2">
        <v>34595</v>
      </c>
      <c r="I1962" t="s">
        <v>960</v>
      </c>
      <c r="J1962">
        <v>3</v>
      </c>
      <c r="K1962" t="e">
        <f>VLOOKUP(Cours_statut[[#This Row],[CodeCours]],Tableau1[[Code de Cours Complet]:[Évaluations]],5,0)</f>
        <v>#N/A</v>
      </c>
      <c r="L1962" s="2">
        <v>35923</v>
      </c>
      <c r="M1962" t="s">
        <v>961</v>
      </c>
      <c r="N1962" t="s">
        <v>344</v>
      </c>
    </row>
    <row r="1963" spans="1:14" hidden="1" x14ac:dyDescent="0.25">
      <c r="A1963" t="s">
        <v>2563</v>
      </c>
      <c r="B1963" t="s">
        <v>2567</v>
      </c>
      <c r="C1963">
        <v>2</v>
      </c>
      <c r="D1963">
        <v>0</v>
      </c>
      <c r="E1963" t="str">
        <f>_xlfn.CONCAT(Cours_statut[[#This Row],[Code MEQ]],"-",Cours_statut[[#This Row],[Code d''option]],"-0",Cours_statut[[#This Row],[Version du cours]])</f>
        <v>410-822-91-2-00</v>
      </c>
      <c r="F1963">
        <v>5</v>
      </c>
      <c r="G1963">
        <v>1</v>
      </c>
      <c r="H1963" s="2">
        <v>34595</v>
      </c>
      <c r="I1963" t="s">
        <v>960</v>
      </c>
      <c r="J1963">
        <v>3</v>
      </c>
      <c r="K1963" t="e">
        <f>VLOOKUP(Cours_statut[[#This Row],[CodeCours]],Tableau1[[Code de Cours Complet]:[Évaluations]],5,0)</f>
        <v>#N/A</v>
      </c>
      <c r="L1963" s="2">
        <v>35923</v>
      </c>
      <c r="M1963" t="s">
        <v>961</v>
      </c>
      <c r="N1963" t="s">
        <v>344</v>
      </c>
    </row>
    <row r="1964" spans="1:14" hidden="1" x14ac:dyDescent="0.25">
      <c r="A1964" t="s">
        <v>1958</v>
      </c>
      <c r="B1964" t="s">
        <v>1961</v>
      </c>
      <c r="C1964">
        <v>0</v>
      </c>
      <c r="D1964">
        <v>3</v>
      </c>
      <c r="E1964" t="str">
        <f>_xlfn.CONCAT(Cours_statut[[#This Row],[Code MEQ]],"-",Cours_statut[[#This Row],[Code d''option]],"-0",Cours_statut[[#This Row],[Version du cours]])</f>
        <v>360-902-85-0-03</v>
      </c>
      <c r="F1964">
        <v>4</v>
      </c>
      <c r="G1964">
        <v>1</v>
      </c>
      <c r="H1964" s="2">
        <v>35494</v>
      </c>
      <c r="I1964" t="s">
        <v>960</v>
      </c>
      <c r="J1964">
        <v>3</v>
      </c>
      <c r="K1964" t="e">
        <f>VLOOKUP(Cours_statut[[#This Row],[CodeCours]],Tableau1[[Code de Cours Complet]:[Évaluations]],5,0)</f>
        <v>#N/A</v>
      </c>
      <c r="L1964" s="2">
        <v>35809</v>
      </c>
      <c r="M1964" t="s">
        <v>961</v>
      </c>
      <c r="N1964" t="s">
        <v>344</v>
      </c>
    </row>
    <row r="1965" spans="1:14" hidden="1" x14ac:dyDescent="0.25">
      <c r="A1965" t="s">
        <v>2021</v>
      </c>
      <c r="B1965" t="s">
        <v>2022</v>
      </c>
      <c r="C1965">
        <v>0</v>
      </c>
      <c r="D1965">
        <v>0</v>
      </c>
      <c r="E1965" t="str">
        <f>_xlfn.CONCAT(Cours_statut[[#This Row],[Code MEQ]],"-",Cours_statut[[#This Row],[Code d''option]],"-0",Cours_statut[[#This Row],[Version du cours]])</f>
        <v>383-924-90-0-00</v>
      </c>
      <c r="F1965">
        <v>5</v>
      </c>
      <c r="G1965">
        <v>1</v>
      </c>
      <c r="H1965" s="2">
        <v>34182</v>
      </c>
      <c r="I1965" t="s">
        <v>960</v>
      </c>
      <c r="J1965">
        <v>3</v>
      </c>
      <c r="K1965" t="e">
        <f>VLOOKUP(Cours_statut[[#This Row],[CodeCours]],Tableau1[[Code de Cours Complet]:[Évaluations]],5,0)</f>
        <v>#N/A</v>
      </c>
      <c r="L1965" s="2">
        <v>35803</v>
      </c>
      <c r="M1965" t="s">
        <v>961</v>
      </c>
      <c r="N1965" t="s">
        <v>344</v>
      </c>
    </row>
    <row r="1966" spans="1:14" hidden="1" x14ac:dyDescent="0.25">
      <c r="A1966" t="s">
        <v>2050</v>
      </c>
      <c r="B1966" t="s">
        <v>2051</v>
      </c>
      <c r="C1966">
        <v>0</v>
      </c>
      <c r="D1966">
        <v>0</v>
      </c>
      <c r="E1966" t="str">
        <f>_xlfn.CONCAT(Cours_statut[[#This Row],[Code MEQ]],"-",Cours_statut[[#This Row],[Code d''option]],"-0",Cours_statut[[#This Row],[Version du cours]])</f>
        <v>385-950-91-0-00</v>
      </c>
      <c r="F1966">
        <v>5</v>
      </c>
      <c r="G1966">
        <v>1</v>
      </c>
      <c r="H1966" s="2">
        <v>33914</v>
      </c>
      <c r="I1966" t="s">
        <v>960</v>
      </c>
      <c r="J1966">
        <v>3</v>
      </c>
      <c r="K1966" t="e">
        <f>VLOOKUP(Cours_statut[[#This Row],[CodeCours]],Tableau1[[Code de Cours Complet]:[Évaluations]],5,0)</f>
        <v>#N/A</v>
      </c>
      <c r="L1966" s="2">
        <v>35803</v>
      </c>
      <c r="M1966" t="s">
        <v>961</v>
      </c>
      <c r="N1966" t="s">
        <v>344</v>
      </c>
    </row>
    <row r="1967" spans="1:14" x14ac:dyDescent="0.25">
      <c r="A1967" t="s">
        <v>3213</v>
      </c>
      <c r="B1967" t="s">
        <v>3214</v>
      </c>
      <c r="C1967">
        <v>10</v>
      </c>
      <c r="D1967">
        <v>1</v>
      </c>
      <c r="E1967" t="str">
        <f>_xlfn.CONCAT(Cours_statut[[#This Row],[Code MEQ]],"-",Cours_statut[[#This Row],[Code d''option]],"-0",Cours_statut[[#This Row],[Version du cours]])</f>
        <v>836-CEC-FD-10-01</v>
      </c>
      <c r="F1967">
        <v>3</v>
      </c>
      <c r="G1967">
        <v>0</v>
      </c>
      <c r="H1967" s="2">
        <v>37203</v>
      </c>
      <c r="I1967" t="s">
        <v>974</v>
      </c>
      <c r="J1967">
        <v>2</v>
      </c>
      <c r="K1967" t="str">
        <f>VLOOKUP(Cours_statut[[#This Row],[CodeCours]],Tableau1[[Code de Cours Complet]:[Évaluations]],5,0)</f>
        <v>Autre modèle : Devoirs seulement</v>
      </c>
      <c r="L1967" s="2"/>
      <c r="M1967" t="s">
        <v>344</v>
      </c>
      <c r="N1967" t="s">
        <v>344</v>
      </c>
    </row>
    <row r="1968" spans="1:14" hidden="1" x14ac:dyDescent="0.25">
      <c r="A1968" t="s">
        <v>2452</v>
      </c>
      <c r="B1968" t="s">
        <v>2453</v>
      </c>
      <c r="C1968">
        <v>0</v>
      </c>
      <c r="D1968">
        <v>0</v>
      </c>
      <c r="E1968" t="str">
        <f>_xlfn.CONCAT(Cours_statut[[#This Row],[Code MEQ]],"-",Cours_statut[[#This Row],[Code d''option]],"-0",Cours_statut[[#This Row],[Version du cours]])</f>
        <v>410-540-79-0-00</v>
      </c>
      <c r="F1968">
        <v>5</v>
      </c>
      <c r="G1968">
        <v>1</v>
      </c>
      <c r="H1968" s="2">
        <v>33914</v>
      </c>
      <c r="I1968" t="s">
        <v>960</v>
      </c>
      <c r="J1968">
        <v>3</v>
      </c>
      <c r="K1968" t="e">
        <f>VLOOKUP(Cours_statut[[#This Row],[CodeCours]],Tableau1[[Code de Cours Complet]:[Évaluations]],5,0)</f>
        <v>#N/A</v>
      </c>
      <c r="L1968" s="2">
        <v>35776</v>
      </c>
      <c r="M1968" t="s">
        <v>961</v>
      </c>
      <c r="N1968" t="s">
        <v>344</v>
      </c>
    </row>
    <row r="1969" spans="1:14" hidden="1" x14ac:dyDescent="0.25">
      <c r="A1969" t="s">
        <v>1112</v>
      </c>
      <c r="B1969" t="s">
        <v>1113</v>
      </c>
      <c r="C1969">
        <v>0</v>
      </c>
      <c r="D1969">
        <v>0</v>
      </c>
      <c r="E1969" t="str">
        <f>_xlfn.CONCAT(Cours_statut[[#This Row],[Code MEQ]],"-",Cours_statut[[#This Row],[Code d''option]],"-0",Cours_statut[[#This Row],[Version du cours]])</f>
        <v>152-220-83-0-00</v>
      </c>
      <c r="F1969">
        <v>3</v>
      </c>
      <c r="G1969">
        <v>1</v>
      </c>
      <c r="H1969" s="2">
        <v>33913</v>
      </c>
      <c r="I1969" t="s">
        <v>960</v>
      </c>
      <c r="J1969">
        <v>3</v>
      </c>
      <c r="K1969" t="e">
        <f>VLOOKUP(Cours_statut[[#This Row],[CodeCours]],Tableau1[[Code de Cours Complet]:[Évaluations]],5,0)</f>
        <v>#N/A</v>
      </c>
      <c r="L1969" s="2">
        <v>35713</v>
      </c>
      <c r="M1969" t="s">
        <v>961</v>
      </c>
      <c r="N1969" t="s">
        <v>344</v>
      </c>
    </row>
    <row r="1970" spans="1:14" hidden="1" x14ac:dyDescent="0.25">
      <c r="A1970" t="s">
        <v>1125</v>
      </c>
      <c r="B1970" t="s">
        <v>1126</v>
      </c>
      <c r="C1970">
        <v>0</v>
      </c>
      <c r="D1970">
        <v>0</v>
      </c>
      <c r="E1970" t="str">
        <f>_xlfn.CONCAT(Cours_statut[[#This Row],[Code MEQ]],"-",Cours_statut[[#This Row],[Code d''option]],"-0",Cours_statut[[#This Row],[Version du cours]])</f>
        <v>152-414-84-0-00</v>
      </c>
      <c r="F1970">
        <v>3</v>
      </c>
      <c r="G1970">
        <v>1</v>
      </c>
      <c r="H1970" s="2">
        <v>34029</v>
      </c>
      <c r="I1970" t="s">
        <v>960</v>
      </c>
      <c r="J1970">
        <v>3</v>
      </c>
      <c r="K1970" t="e">
        <f>VLOOKUP(Cours_statut[[#This Row],[CodeCours]],Tableau1[[Code de Cours Complet]:[Évaluations]],5,0)</f>
        <v>#N/A</v>
      </c>
      <c r="L1970" s="2">
        <v>35713</v>
      </c>
      <c r="M1970" t="s">
        <v>961</v>
      </c>
      <c r="N1970" t="s">
        <v>344</v>
      </c>
    </row>
    <row r="1971" spans="1:14" hidden="1" x14ac:dyDescent="0.25">
      <c r="A1971" t="s">
        <v>1146</v>
      </c>
      <c r="B1971" t="s">
        <v>1147</v>
      </c>
      <c r="C1971">
        <v>0</v>
      </c>
      <c r="D1971">
        <v>0</v>
      </c>
      <c r="E1971" t="str">
        <f>_xlfn.CONCAT(Cours_statut[[#This Row],[Code MEQ]],"-",Cours_statut[[#This Row],[Code d''option]],"-0",Cours_statut[[#This Row],[Version du cours]])</f>
        <v>152-510-84-0-00</v>
      </c>
      <c r="F1971">
        <v>4</v>
      </c>
      <c r="G1971">
        <v>1</v>
      </c>
      <c r="H1971" s="2">
        <v>34029</v>
      </c>
      <c r="I1971" t="s">
        <v>960</v>
      </c>
      <c r="J1971">
        <v>3</v>
      </c>
      <c r="K1971" t="e">
        <f>VLOOKUP(Cours_statut[[#This Row],[CodeCours]],Tableau1[[Code de Cours Complet]:[Évaluations]],5,0)</f>
        <v>#N/A</v>
      </c>
      <c r="L1971" s="2">
        <v>35713</v>
      </c>
      <c r="M1971" t="s">
        <v>961</v>
      </c>
      <c r="N1971" t="s">
        <v>344</v>
      </c>
    </row>
    <row r="1972" spans="1:14" hidden="1" x14ac:dyDescent="0.25">
      <c r="A1972" t="s">
        <v>2114</v>
      </c>
      <c r="B1972" t="s">
        <v>2115</v>
      </c>
      <c r="C1972">
        <v>0</v>
      </c>
      <c r="D1972">
        <v>0</v>
      </c>
      <c r="E1972" t="str">
        <f>_xlfn.CONCAT(Cours_statut[[#This Row],[Code MEQ]],"-",Cours_statut[[#This Row],[Code d''option]],"-0",Cours_statut[[#This Row],[Version du cours]])</f>
        <v>401-152-84-0-00</v>
      </c>
      <c r="F1972">
        <v>4</v>
      </c>
      <c r="G1972">
        <v>1</v>
      </c>
      <c r="H1972" s="2">
        <v>33914</v>
      </c>
      <c r="I1972" t="s">
        <v>960</v>
      </c>
      <c r="J1972">
        <v>3</v>
      </c>
      <c r="K1972" t="e">
        <f>VLOOKUP(Cours_statut[[#This Row],[CodeCours]],Tableau1[[Code de Cours Complet]:[Évaluations]],5,0)</f>
        <v>#N/A</v>
      </c>
      <c r="L1972" s="2">
        <v>35713</v>
      </c>
      <c r="M1972" t="s">
        <v>961</v>
      </c>
      <c r="N1972" t="s">
        <v>344</v>
      </c>
    </row>
    <row r="1973" spans="1:14" hidden="1" x14ac:dyDescent="0.25">
      <c r="A1973" t="s">
        <v>2182</v>
      </c>
      <c r="B1973" t="s">
        <v>2183</v>
      </c>
      <c r="C1973">
        <v>0</v>
      </c>
      <c r="D1973">
        <v>0</v>
      </c>
      <c r="E1973" t="str">
        <f>_xlfn.CONCAT(Cours_statut[[#This Row],[Code MEQ]],"-",Cours_statut[[#This Row],[Code d''option]],"-0",Cours_statut[[#This Row],[Version du cours]])</f>
        <v>401-652-84-0-00</v>
      </c>
      <c r="F1973">
        <v>5</v>
      </c>
      <c r="G1973">
        <v>1</v>
      </c>
      <c r="H1973" s="2">
        <v>34015</v>
      </c>
      <c r="I1973" t="s">
        <v>960</v>
      </c>
      <c r="J1973">
        <v>3</v>
      </c>
      <c r="K1973" t="e">
        <f>VLOOKUP(Cours_statut[[#This Row],[CodeCours]],Tableau1[[Code de Cours Complet]:[Évaluations]],5,0)</f>
        <v>#N/A</v>
      </c>
      <c r="L1973" s="2">
        <v>35713</v>
      </c>
      <c r="M1973" t="s">
        <v>961</v>
      </c>
      <c r="N1973" t="s">
        <v>344</v>
      </c>
    </row>
    <row r="1974" spans="1:14" hidden="1" x14ac:dyDescent="0.25">
      <c r="A1974" t="s">
        <v>2651</v>
      </c>
      <c r="B1974" t="s">
        <v>2653</v>
      </c>
      <c r="C1974">
        <v>0</v>
      </c>
      <c r="D1974">
        <v>2</v>
      </c>
      <c r="E1974" t="str">
        <f>_xlfn.CONCAT(Cours_statut[[#This Row],[Code MEQ]],"-",Cours_statut[[#This Row],[Code d''option]],"-0",Cours_statut[[#This Row],[Version du cours]])</f>
        <v>412-101-87-0-02</v>
      </c>
      <c r="F1974">
        <v>5</v>
      </c>
      <c r="G1974">
        <v>1</v>
      </c>
      <c r="H1974" s="2">
        <v>35214</v>
      </c>
      <c r="I1974" t="s">
        <v>960</v>
      </c>
      <c r="J1974">
        <v>3</v>
      </c>
      <c r="K1974" t="e">
        <f>VLOOKUP(Cours_statut[[#This Row],[CodeCours]],Tableau1[[Code de Cours Complet]:[Évaluations]],5,0)</f>
        <v>#N/A</v>
      </c>
      <c r="L1974" s="2">
        <v>35713</v>
      </c>
      <c r="M1974" t="s">
        <v>961</v>
      </c>
      <c r="N1974" t="s">
        <v>344</v>
      </c>
    </row>
    <row r="1975" spans="1:14" hidden="1" x14ac:dyDescent="0.25">
      <c r="A1975" t="s">
        <v>2656</v>
      </c>
      <c r="B1975" t="s">
        <v>2657</v>
      </c>
      <c r="C1975">
        <v>0</v>
      </c>
      <c r="D1975">
        <v>0</v>
      </c>
      <c r="E1975" t="str">
        <f>_xlfn.CONCAT(Cours_statut[[#This Row],[Code MEQ]],"-",Cours_statut[[#This Row],[Code d''option]],"-0",Cours_statut[[#This Row],[Version du cours]])</f>
        <v>412-201-87-0-00</v>
      </c>
      <c r="F1975">
        <v>5</v>
      </c>
      <c r="G1975">
        <v>1</v>
      </c>
      <c r="H1975" s="2">
        <v>34182</v>
      </c>
      <c r="I1975" t="s">
        <v>960</v>
      </c>
      <c r="J1975">
        <v>3</v>
      </c>
      <c r="K1975" t="e">
        <f>VLOOKUP(Cours_statut[[#This Row],[CodeCours]],Tableau1[[Code de Cours Complet]:[Évaluations]],5,0)</f>
        <v>#N/A</v>
      </c>
      <c r="L1975" s="2">
        <v>35713</v>
      </c>
      <c r="M1975" t="s">
        <v>961</v>
      </c>
      <c r="N1975" t="s">
        <v>344</v>
      </c>
    </row>
    <row r="1976" spans="1:14" hidden="1" x14ac:dyDescent="0.25">
      <c r="A1976" t="s">
        <v>2213</v>
      </c>
      <c r="B1976" t="s">
        <v>2215</v>
      </c>
      <c r="C1976">
        <v>0</v>
      </c>
      <c r="D1976">
        <v>2</v>
      </c>
      <c r="E1976" t="str">
        <f>_xlfn.CONCAT(Cours_statut[[#This Row],[Code MEQ]],"-",Cours_statut[[#This Row],[Code d''option]],"-0",Cours_statut[[#This Row],[Version du cours]])</f>
        <v>410-110-79-0-02</v>
      </c>
      <c r="F1976">
        <v>5</v>
      </c>
      <c r="G1976">
        <v>1</v>
      </c>
      <c r="H1976" s="2">
        <v>33914</v>
      </c>
      <c r="I1976" t="s">
        <v>960</v>
      </c>
      <c r="J1976">
        <v>3</v>
      </c>
      <c r="K1976" t="e">
        <f>VLOOKUP(Cours_statut[[#This Row],[CodeCours]],Tableau1[[Code de Cours Complet]:[Évaluations]],5,0)</f>
        <v>#N/A</v>
      </c>
      <c r="L1976" s="2">
        <v>35532</v>
      </c>
      <c r="M1976" t="s">
        <v>961</v>
      </c>
      <c r="N1976" t="s">
        <v>344</v>
      </c>
    </row>
    <row r="1977" spans="1:14" hidden="1" x14ac:dyDescent="0.25">
      <c r="A1977" t="s">
        <v>2254</v>
      </c>
      <c r="B1977" t="s">
        <v>2255</v>
      </c>
      <c r="C1977">
        <v>0</v>
      </c>
      <c r="D1977">
        <v>0</v>
      </c>
      <c r="E1977" t="str">
        <f>_xlfn.CONCAT(Cours_statut[[#This Row],[Code MEQ]],"-",Cours_statut[[#This Row],[Code d''option]],"-0",Cours_statut[[#This Row],[Version du cours]])</f>
        <v>410-195-94-0-00</v>
      </c>
      <c r="F1977">
        <v>4</v>
      </c>
      <c r="G1977">
        <v>1</v>
      </c>
      <c r="H1977" s="2">
        <v>34829</v>
      </c>
      <c r="I1977" t="s">
        <v>960</v>
      </c>
      <c r="J1977">
        <v>3</v>
      </c>
      <c r="K1977" t="e">
        <f>VLOOKUP(Cours_statut[[#This Row],[CodeCours]],Tableau1[[Code de Cours Complet]:[Évaluations]],5,0)</f>
        <v>#N/A</v>
      </c>
      <c r="L1977" s="2">
        <v>35527</v>
      </c>
      <c r="M1977" t="s">
        <v>961</v>
      </c>
      <c r="N1977" t="s">
        <v>344</v>
      </c>
    </row>
    <row r="1978" spans="1:14" hidden="1" x14ac:dyDescent="0.25">
      <c r="A1978" t="s">
        <v>1958</v>
      </c>
      <c r="B1978" t="s">
        <v>1960</v>
      </c>
      <c r="C1978">
        <v>0</v>
      </c>
      <c r="D1978">
        <v>2</v>
      </c>
      <c r="E1978" t="str">
        <f>_xlfn.CONCAT(Cours_statut[[#This Row],[Code MEQ]],"-",Cours_statut[[#This Row],[Code d''option]],"-0",Cours_statut[[#This Row],[Version du cours]])</f>
        <v>360-902-85-0-02</v>
      </c>
      <c r="F1978">
        <v>3</v>
      </c>
      <c r="G1978">
        <v>1</v>
      </c>
      <c r="H1978" s="2">
        <v>33914</v>
      </c>
      <c r="I1978" t="s">
        <v>960</v>
      </c>
      <c r="J1978">
        <v>3</v>
      </c>
      <c r="K1978" t="e">
        <f>VLOOKUP(Cours_statut[[#This Row],[CodeCours]],Tableau1[[Code de Cours Complet]:[Évaluations]],5,0)</f>
        <v>#N/A</v>
      </c>
      <c r="L1978" s="2">
        <v>35493</v>
      </c>
      <c r="M1978" t="s">
        <v>961</v>
      </c>
      <c r="N1978" t="s">
        <v>344</v>
      </c>
    </row>
    <row r="1979" spans="1:14" hidden="1" x14ac:dyDescent="0.25">
      <c r="A1979" t="s">
        <v>1553</v>
      </c>
      <c r="B1979" t="s">
        <v>1554</v>
      </c>
      <c r="C1979">
        <v>0</v>
      </c>
      <c r="D1979">
        <v>0</v>
      </c>
      <c r="E1979" t="str">
        <f>_xlfn.CONCAT(Cours_statut[[#This Row],[Code MEQ]],"-",Cours_statut[[#This Row],[Code d''option]],"-0",Cours_statut[[#This Row],[Version du cours]])</f>
        <v>322-109-85-0-00</v>
      </c>
      <c r="F1979">
        <v>6</v>
      </c>
      <c r="G1979">
        <v>1</v>
      </c>
      <c r="H1979" s="2">
        <v>33914</v>
      </c>
      <c r="I1979" t="s">
        <v>960</v>
      </c>
      <c r="J1979">
        <v>3</v>
      </c>
      <c r="K1979" t="e">
        <f>VLOOKUP(Cours_statut[[#This Row],[CodeCours]],Tableau1[[Code de Cours Complet]:[Évaluations]],5,0)</f>
        <v>#N/A</v>
      </c>
      <c r="L1979" s="2">
        <v>35488</v>
      </c>
      <c r="M1979" t="s">
        <v>961</v>
      </c>
      <c r="N1979" t="s">
        <v>344</v>
      </c>
    </row>
    <row r="1980" spans="1:14" hidden="1" x14ac:dyDescent="0.25">
      <c r="A1980" t="s">
        <v>2713</v>
      </c>
      <c r="B1980" t="s">
        <v>2714</v>
      </c>
      <c r="C1980">
        <v>0</v>
      </c>
      <c r="D1980">
        <v>0</v>
      </c>
      <c r="E1980" t="str">
        <f>_xlfn.CONCAT(Cours_statut[[#This Row],[Code MEQ]],"-",Cours_statut[[#This Row],[Code d''option]],"-0",Cours_statut[[#This Row],[Version du cours]])</f>
        <v>420-971-91-0-00</v>
      </c>
      <c r="F1980">
        <v>5</v>
      </c>
      <c r="G1980">
        <v>1</v>
      </c>
      <c r="H1980" s="2">
        <v>34213</v>
      </c>
      <c r="I1980" t="s">
        <v>960</v>
      </c>
      <c r="J1980">
        <v>3</v>
      </c>
      <c r="K1980" t="e">
        <f>VLOOKUP(Cours_statut[[#This Row],[CodeCours]],Tableau1[[Code de Cours Complet]:[Évaluations]],5,0)</f>
        <v>#N/A</v>
      </c>
      <c r="L1980" s="2">
        <v>35375</v>
      </c>
      <c r="M1980" t="s">
        <v>961</v>
      </c>
      <c r="N1980" t="s">
        <v>344</v>
      </c>
    </row>
    <row r="1981" spans="1:14" hidden="1" x14ac:dyDescent="0.25">
      <c r="A1981" t="s">
        <v>3109</v>
      </c>
      <c r="B1981" t="s">
        <v>3123</v>
      </c>
      <c r="C1981">
        <v>3</v>
      </c>
      <c r="D1981">
        <v>0</v>
      </c>
      <c r="E1981" t="str">
        <f>_xlfn.CONCAT(Cours_statut[[#This Row],[Code MEQ]],"-",Cours_statut[[#This Row],[Code d''option]],"-0",Cours_statut[[#This Row],[Version du cours]])</f>
        <v>607-FPF-03-3-00</v>
      </c>
      <c r="F1981">
        <v>5</v>
      </c>
      <c r="G1981">
        <v>1</v>
      </c>
      <c r="H1981" s="2">
        <v>35076</v>
      </c>
      <c r="I1981" t="s">
        <v>960</v>
      </c>
      <c r="J1981">
        <v>3</v>
      </c>
      <c r="K1981" t="e">
        <f>VLOOKUP(Cours_statut[[#This Row],[CodeCours]],Tableau1[[Code de Cours Complet]:[Évaluations]],5,0)</f>
        <v>#N/A</v>
      </c>
      <c r="L1981" s="2">
        <v>35347</v>
      </c>
      <c r="M1981" t="s">
        <v>961</v>
      </c>
      <c r="N1981" t="s">
        <v>344</v>
      </c>
    </row>
    <row r="1982" spans="1:14" hidden="1" x14ac:dyDescent="0.25">
      <c r="A1982" t="s">
        <v>3109</v>
      </c>
      <c r="B1982" t="s">
        <v>3124</v>
      </c>
      <c r="C1982">
        <v>4</v>
      </c>
      <c r="D1982">
        <v>0</v>
      </c>
      <c r="E1982" t="str">
        <f>_xlfn.CONCAT(Cours_statut[[#This Row],[Code MEQ]],"-",Cours_statut[[#This Row],[Code d''option]],"-0",Cours_statut[[#This Row],[Version du cours]])</f>
        <v>607-FPF-03-4-00</v>
      </c>
      <c r="F1982">
        <v>5</v>
      </c>
      <c r="G1982">
        <v>1</v>
      </c>
      <c r="H1982" s="2">
        <v>35076</v>
      </c>
      <c r="I1982" t="s">
        <v>960</v>
      </c>
      <c r="J1982">
        <v>3</v>
      </c>
      <c r="K1982" t="e">
        <f>VLOOKUP(Cours_statut[[#This Row],[CodeCours]],Tableau1[[Code de Cours Complet]:[Évaluations]],5,0)</f>
        <v>#N/A</v>
      </c>
      <c r="L1982" s="2">
        <v>35347</v>
      </c>
      <c r="M1982" t="s">
        <v>961</v>
      </c>
      <c r="N1982" t="s">
        <v>344</v>
      </c>
    </row>
    <row r="1983" spans="1:14" hidden="1" x14ac:dyDescent="0.25">
      <c r="A1983" t="s">
        <v>2246</v>
      </c>
      <c r="B1983" t="s">
        <v>2247</v>
      </c>
      <c r="C1983">
        <v>0</v>
      </c>
      <c r="D1983">
        <v>0</v>
      </c>
      <c r="E1983" t="str">
        <f>_xlfn.CONCAT(Cours_statut[[#This Row],[Code MEQ]],"-",Cours_statut[[#This Row],[Code d''option]],"-0",Cours_statut[[#This Row],[Version du cours]])</f>
        <v>410-158-85-0-00</v>
      </c>
      <c r="F1983">
        <v>5</v>
      </c>
      <c r="G1983">
        <v>1</v>
      </c>
      <c r="H1983" s="2">
        <v>33914</v>
      </c>
      <c r="I1983" t="s">
        <v>960</v>
      </c>
      <c r="J1983">
        <v>3</v>
      </c>
      <c r="K1983" t="e">
        <f>VLOOKUP(Cours_statut[[#This Row],[CodeCours]],Tableau1[[Code de Cours Complet]:[Évaluations]],5,0)</f>
        <v>#N/A</v>
      </c>
      <c r="L1983" s="2">
        <v>35198</v>
      </c>
      <c r="M1983" t="s">
        <v>961</v>
      </c>
      <c r="N1983" t="s">
        <v>344</v>
      </c>
    </row>
    <row r="1984" spans="1:14" hidden="1" x14ac:dyDescent="0.25">
      <c r="A1984" t="s">
        <v>2651</v>
      </c>
      <c r="B1984" t="s">
        <v>2652</v>
      </c>
      <c r="C1984">
        <v>0</v>
      </c>
      <c r="D1984">
        <v>0</v>
      </c>
      <c r="E1984" t="str">
        <f>_xlfn.CONCAT(Cours_statut[[#This Row],[Code MEQ]],"-",Cours_statut[[#This Row],[Code d''option]],"-0",Cours_statut[[#This Row],[Version du cours]])</f>
        <v>412-101-87-0-00</v>
      </c>
      <c r="F1984">
        <v>5</v>
      </c>
      <c r="G1984">
        <v>1</v>
      </c>
      <c r="H1984" s="2">
        <v>34060</v>
      </c>
      <c r="I1984" t="s">
        <v>960</v>
      </c>
      <c r="J1984">
        <v>3</v>
      </c>
      <c r="K1984" t="e">
        <f>VLOOKUP(Cours_statut[[#This Row],[CodeCours]],Tableau1[[Code de Cours Complet]:[Évaluations]],5,0)</f>
        <v>#N/A</v>
      </c>
      <c r="L1984" s="2">
        <v>35198</v>
      </c>
      <c r="M1984" t="s">
        <v>961</v>
      </c>
      <c r="N1984" t="s">
        <v>344</v>
      </c>
    </row>
    <row r="1985" spans="1:14" hidden="1" x14ac:dyDescent="0.25">
      <c r="A1985" t="s">
        <v>2397</v>
      </c>
      <c r="B1985" t="s">
        <v>2398</v>
      </c>
      <c r="C1985">
        <v>0</v>
      </c>
      <c r="D1985">
        <v>0</v>
      </c>
      <c r="E1985" t="str">
        <f>_xlfn.CONCAT(Cours_statut[[#This Row],[Code MEQ]],"-",Cours_statut[[#This Row],[Code d''option]],"-0",Cours_statut[[#This Row],[Version du cours]])</f>
        <v>410-501-90-0-00</v>
      </c>
      <c r="F1985">
        <v>5</v>
      </c>
      <c r="G1985">
        <v>1</v>
      </c>
      <c r="H1985" s="2">
        <v>34954</v>
      </c>
      <c r="I1985" t="s">
        <v>960</v>
      </c>
      <c r="J1985">
        <v>3</v>
      </c>
      <c r="K1985" t="e">
        <f>VLOOKUP(Cours_statut[[#This Row],[CodeCours]],Tableau1[[Code de Cours Complet]:[Évaluations]],5,0)</f>
        <v>#N/A</v>
      </c>
      <c r="L1985" s="2">
        <v>35031</v>
      </c>
      <c r="M1985" t="s">
        <v>961</v>
      </c>
      <c r="N1985" t="s">
        <v>344</v>
      </c>
    </row>
    <row r="1986" spans="1:14" hidden="1" x14ac:dyDescent="0.25">
      <c r="A1986" t="s">
        <v>1922</v>
      </c>
      <c r="B1986" t="s">
        <v>1923</v>
      </c>
      <c r="C1986">
        <v>0</v>
      </c>
      <c r="D1986">
        <v>0</v>
      </c>
      <c r="E1986" t="str">
        <f>_xlfn.CONCAT(Cours_statut[[#This Row],[Code MEQ]],"-",Cours_statut[[#This Row],[Code d''option]],"-0",Cours_statut[[#This Row],[Version du cours]])</f>
        <v>360-300-91-0-00</v>
      </c>
      <c r="F1986">
        <v>5</v>
      </c>
      <c r="G1986">
        <v>1</v>
      </c>
      <c r="H1986" s="2">
        <v>34359</v>
      </c>
      <c r="I1986" t="s">
        <v>960</v>
      </c>
      <c r="J1986">
        <v>3</v>
      </c>
      <c r="K1986" t="e">
        <f>VLOOKUP(Cours_statut[[#This Row],[CodeCours]],Tableau1[[Code de Cours Complet]:[Évaluations]],5,0)</f>
        <v>#N/A</v>
      </c>
      <c r="L1986" s="2">
        <v>35016</v>
      </c>
      <c r="M1986" t="s">
        <v>961</v>
      </c>
      <c r="N1986" t="s">
        <v>344</v>
      </c>
    </row>
    <row r="1987" spans="1:14" hidden="1" x14ac:dyDescent="0.25">
      <c r="A1987" t="s">
        <v>2377</v>
      </c>
      <c r="B1987" t="s">
        <v>2378</v>
      </c>
      <c r="C1987">
        <v>0</v>
      </c>
      <c r="D1987">
        <v>0</v>
      </c>
      <c r="E1987" t="str">
        <f>_xlfn.CONCAT(Cours_statut[[#This Row],[Code MEQ]],"-",Cours_statut[[#This Row],[Code d''option]],"-0",Cours_statut[[#This Row],[Version du cours]])</f>
        <v>410-430-90-0-00</v>
      </c>
      <c r="F1987">
        <v>5</v>
      </c>
      <c r="G1987">
        <v>1</v>
      </c>
      <c r="H1987" s="2">
        <v>33914</v>
      </c>
      <c r="I1987" t="s">
        <v>960</v>
      </c>
      <c r="J1987">
        <v>3</v>
      </c>
      <c r="K1987" t="e">
        <f>VLOOKUP(Cours_statut[[#This Row],[CodeCours]],Tableau1[[Code de Cours Complet]:[Évaluations]],5,0)</f>
        <v>#N/A</v>
      </c>
      <c r="L1987" s="2">
        <v>34946</v>
      </c>
      <c r="M1987" t="s">
        <v>961</v>
      </c>
      <c r="N1987" t="s">
        <v>344</v>
      </c>
    </row>
    <row r="1988" spans="1:14" hidden="1" x14ac:dyDescent="0.25">
      <c r="A1988" t="s">
        <v>2122</v>
      </c>
      <c r="B1988" t="s">
        <v>2123</v>
      </c>
      <c r="C1988">
        <v>0</v>
      </c>
      <c r="D1988">
        <v>0</v>
      </c>
      <c r="E1988" t="str">
        <f>_xlfn.CONCAT(Cours_statut[[#This Row],[Code MEQ]],"-",Cours_statut[[#This Row],[Code d''option]],"-0",Cours_statut[[#This Row],[Version du cours]])</f>
        <v>401-399-90-0-00</v>
      </c>
      <c r="F1988">
        <v>5</v>
      </c>
      <c r="G1988">
        <v>1</v>
      </c>
      <c r="H1988" s="2">
        <v>33914</v>
      </c>
      <c r="I1988" t="s">
        <v>960</v>
      </c>
      <c r="J1988">
        <v>3</v>
      </c>
      <c r="K1988" t="e">
        <f>VLOOKUP(Cours_statut[[#This Row],[CodeCours]],Tableau1[[Code de Cours Complet]:[Évaluations]],5,0)</f>
        <v>#N/A</v>
      </c>
      <c r="L1988" s="2">
        <v>34934</v>
      </c>
      <c r="M1988" t="s">
        <v>961</v>
      </c>
      <c r="N1988" t="s">
        <v>344</v>
      </c>
    </row>
    <row r="1989" spans="1:14" hidden="1" x14ac:dyDescent="0.25">
      <c r="A1989" t="s">
        <v>1653</v>
      </c>
      <c r="B1989" t="s">
        <v>1654</v>
      </c>
      <c r="C1989">
        <v>0</v>
      </c>
      <c r="D1989">
        <v>0</v>
      </c>
      <c r="E1989" t="str">
        <f>_xlfn.CONCAT(Cours_statut[[#This Row],[Code MEQ]],"-",Cours_statut[[#This Row],[Code d''option]],"-0",Cours_statut[[#This Row],[Version du cours]])</f>
        <v>330-972-69-0-00</v>
      </c>
      <c r="F1989">
        <v>5</v>
      </c>
      <c r="G1989">
        <v>1</v>
      </c>
      <c r="H1989" s="2">
        <v>33914</v>
      </c>
      <c r="I1989" t="s">
        <v>960</v>
      </c>
      <c r="J1989">
        <v>3</v>
      </c>
      <c r="K1989" t="e">
        <f>VLOOKUP(Cours_statut[[#This Row],[CodeCours]],Tableau1[[Code de Cours Complet]:[Évaluations]],5,0)</f>
        <v>#N/A</v>
      </c>
      <c r="L1989" s="2">
        <v>34911</v>
      </c>
      <c r="M1989" t="s">
        <v>961</v>
      </c>
      <c r="N1989" t="s">
        <v>344</v>
      </c>
    </row>
    <row r="1990" spans="1:14" hidden="1" x14ac:dyDescent="0.25">
      <c r="A1990" t="s">
        <v>1999</v>
      </c>
      <c r="B1990" t="s">
        <v>2000</v>
      </c>
      <c r="C1990">
        <v>0</v>
      </c>
      <c r="D1990">
        <v>0</v>
      </c>
      <c r="E1990" t="str">
        <f>_xlfn.CONCAT(Cours_statut[[#This Row],[Code MEQ]],"-",Cours_statut[[#This Row],[Code d''option]],"-0",Cours_statut[[#This Row],[Version du cours]])</f>
        <v>383-920-90-0-00</v>
      </c>
      <c r="F1990">
        <v>5</v>
      </c>
      <c r="G1990">
        <v>1</v>
      </c>
      <c r="H1990" s="2">
        <v>34029</v>
      </c>
      <c r="I1990" t="s">
        <v>960</v>
      </c>
      <c r="J1990">
        <v>3</v>
      </c>
      <c r="K1990" t="e">
        <f>VLOOKUP(Cours_statut[[#This Row],[CodeCours]],Tableau1[[Code de Cours Complet]:[Évaluations]],5,0)</f>
        <v>#N/A</v>
      </c>
      <c r="L1990" s="2">
        <v>34880</v>
      </c>
      <c r="M1990" t="s">
        <v>961</v>
      </c>
      <c r="N1990" t="s">
        <v>344</v>
      </c>
    </row>
    <row r="1991" spans="1:14" hidden="1" x14ac:dyDescent="0.25">
      <c r="A1991" t="s">
        <v>2359</v>
      </c>
      <c r="B1991" t="s">
        <v>2360</v>
      </c>
      <c r="C1991">
        <v>0</v>
      </c>
      <c r="D1991">
        <v>0</v>
      </c>
      <c r="E1991" t="str">
        <f>_xlfn.CONCAT(Cours_statut[[#This Row],[Code MEQ]],"-",Cours_statut[[#This Row],[Code d''option]],"-0",Cours_statut[[#This Row],[Version du cours]])</f>
        <v>410-410-90-0-00</v>
      </c>
      <c r="F1991">
        <v>5</v>
      </c>
      <c r="G1991">
        <v>1</v>
      </c>
      <c r="H1991" s="2">
        <v>33914</v>
      </c>
      <c r="I1991" t="s">
        <v>960</v>
      </c>
      <c r="J1991">
        <v>3</v>
      </c>
      <c r="K1991" t="e">
        <f>VLOOKUP(Cours_statut[[#This Row],[CodeCours]],Tableau1[[Code de Cours Complet]:[Évaluations]],5,0)</f>
        <v>#N/A</v>
      </c>
      <c r="L1991" s="2">
        <v>34836</v>
      </c>
      <c r="M1991" t="s">
        <v>961</v>
      </c>
      <c r="N1991" t="s">
        <v>344</v>
      </c>
    </row>
    <row r="1992" spans="1:14" hidden="1" x14ac:dyDescent="0.25">
      <c r="A1992" t="s">
        <v>2705</v>
      </c>
      <c r="B1992" t="s">
        <v>2706</v>
      </c>
      <c r="C1992">
        <v>0</v>
      </c>
      <c r="D1992">
        <v>0</v>
      </c>
      <c r="E1992" t="str">
        <f>_xlfn.CONCAT(Cours_statut[[#This Row],[Code MEQ]],"-",Cours_statut[[#This Row],[Code d''option]],"-0",Cours_statut[[#This Row],[Version du cours]])</f>
        <v>420-906-90-0-00</v>
      </c>
      <c r="F1992">
        <v>5</v>
      </c>
      <c r="G1992">
        <v>1</v>
      </c>
      <c r="H1992" s="2">
        <v>33914</v>
      </c>
      <c r="I1992" t="s">
        <v>960</v>
      </c>
      <c r="J1992">
        <v>3</v>
      </c>
      <c r="K1992" t="e">
        <f>VLOOKUP(Cours_statut[[#This Row],[CodeCours]],Tableau1[[Code de Cours Complet]:[Évaluations]],5,0)</f>
        <v>#N/A</v>
      </c>
      <c r="L1992" s="2">
        <v>34823</v>
      </c>
      <c r="M1992" t="s">
        <v>961</v>
      </c>
      <c r="N1992" t="s">
        <v>344</v>
      </c>
    </row>
    <row r="1993" spans="1:14" hidden="1" x14ac:dyDescent="0.25">
      <c r="A1993" t="s">
        <v>2155</v>
      </c>
      <c r="B1993" t="s">
        <v>2156</v>
      </c>
      <c r="C1993">
        <v>0</v>
      </c>
      <c r="D1993">
        <v>0</v>
      </c>
      <c r="E1993" t="str">
        <f>_xlfn.CONCAT(Cours_statut[[#This Row],[Code MEQ]],"-",Cours_statut[[#This Row],[Code d''option]],"-0",Cours_statut[[#This Row],[Version du cours]])</f>
        <v>401-425-90-0-00</v>
      </c>
      <c r="F1993">
        <v>5</v>
      </c>
      <c r="G1993">
        <v>1</v>
      </c>
      <c r="H1993" s="2">
        <v>33914</v>
      </c>
      <c r="I1993" t="s">
        <v>960</v>
      </c>
      <c r="J1993">
        <v>3</v>
      </c>
      <c r="K1993" t="e">
        <f>VLOOKUP(Cours_statut[[#This Row],[CodeCours]],Tableau1[[Code de Cours Complet]:[Évaluations]],5,0)</f>
        <v>#N/A</v>
      </c>
      <c r="L1993" s="2">
        <v>34793</v>
      </c>
      <c r="M1993" t="s">
        <v>961</v>
      </c>
      <c r="N1993" t="s">
        <v>344</v>
      </c>
    </row>
    <row r="1994" spans="1:14" hidden="1" x14ac:dyDescent="0.25">
      <c r="A1994" t="s">
        <v>2268</v>
      </c>
      <c r="B1994" t="s">
        <v>2269</v>
      </c>
      <c r="C1994">
        <v>0</v>
      </c>
      <c r="D1994">
        <v>0</v>
      </c>
      <c r="E1994" t="str">
        <f>_xlfn.CONCAT(Cours_statut[[#This Row],[Code MEQ]],"-",Cours_statut[[#This Row],[Code d''option]],"-0",Cours_statut[[#This Row],[Version du cours]])</f>
        <v>410-210-79-0-00</v>
      </c>
      <c r="F1994">
        <v>5</v>
      </c>
      <c r="G1994">
        <v>1</v>
      </c>
      <c r="H1994" s="2">
        <v>33914</v>
      </c>
      <c r="I1994" t="s">
        <v>960</v>
      </c>
      <c r="J1994">
        <v>3</v>
      </c>
      <c r="K1994" t="e">
        <f>VLOOKUP(Cours_statut[[#This Row],[CodeCours]],Tableau1[[Code de Cours Complet]:[Évaluations]],5,0)</f>
        <v>#N/A</v>
      </c>
      <c r="L1994" s="2">
        <v>34793</v>
      </c>
      <c r="M1994" t="s">
        <v>961</v>
      </c>
      <c r="N1994" t="s">
        <v>344</v>
      </c>
    </row>
    <row r="1995" spans="1:14" hidden="1" x14ac:dyDescent="0.25">
      <c r="A1995" t="s">
        <v>2563</v>
      </c>
      <c r="B1995" t="s">
        <v>2568</v>
      </c>
      <c r="C1995">
        <v>5</v>
      </c>
      <c r="D1995">
        <v>0</v>
      </c>
      <c r="E1995" t="str">
        <f>_xlfn.CONCAT(Cours_statut[[#This Row],[Code MEQ]],"-",Cours_statut[[#This Row],[Code d''option]],"-0",Cours_statut[[#This Row],[Version du cours]])</f>
        <v>410-822-91-5-00</v>
      </c>
      <c r="F1995">
        <v>5</v>
      </c>
      <c r="G1995">
        <v>1</v>
      </c>
      <c r="H1995" s="2">
        <v>34595</v>
      </c>
      <c r="I1995" t="s">
        <v>960</v>
      </c>
      <c r="J1995">
        <v>3</v>
      </c>
      <c r="K1995" t="e">
        <f>VLOOKUP(Cours_statut[[#This Row],[CodeCours]],Tableau1[[Code de Cours Complet]:[Évaluations]],5,0)</f>
        <v>#N/A</v>
      </c>
      <c r="L1995" s="2">
        <v>34699</v>
      </c>
      <c r="M1995" t="s">
        <v>961</v>
      </c>
      <c r="N1995" t="s">
        <v>344</v>
      </c>
    </row>
    <row r="1996" spans="1:14" hidden="1" x14ac:dyDescent="0.25">
      <c r="A1996" t="s">
        <v>2563</v>
      </c>
      <c r="B1996" t="s">
        <v>2569</v>
      </c>
      <c r="C1996">
        <v>6</v>
      </c>
      <c r="D1996">
        <v>0</v>
      </c>
      <c r="E1996" t="str">
        <f>_xlfn.CONCAT(Cours_statut[[#This Row],[Code MEQ]],"-",Cours_statut[[#This Row],[Code d''option]],"-0",Cours_statut[[#This Row],[Version du cours]])</f>
        <v>410-822-91-6-00</v>
      </c>
      <c r="F1996">
        <v>5</v>
      </c>
      <c r="G1996">
        <v>1</v>
      </c>
      <c r="H1996" s="2">
        <v>34595</v>
      </c>
      <c r="I1996" t="s">
        <v>960</v>
      </c>
      <c r="J1996">
        <v>3</v>
      </c>
      <c r="K1996" t="e">
        <f>VLOOKUP(Cours_statut[[#This Row],[CodeCours]],Tableau1[[Code de Cours Complet]:[Évaluations]],5,0)</f>
        <v>#N/A</v>
      </c>
      <c r="L1996" s="2">
        <v>34699</v>
      </c>
      <c r="M1996" t="s">
        <v>961</v>
      </c>
      <c r="N1996" t="s">
        <v>344</v>
      </c>
    </row>
    <row r="1997" spans="1:14" hidden="1" x14ac:dyDescent="0.25">
      <c r="A1997" t="s">
        <v>2762</v>
      </c>
      <c r="B1997" t="s">
        <v>2763</v>
      </c>
      <c r="C1997">
        <v>0</v>
      </c>
      <c r="D1997">
        <v>0</v>
      </c>
      <c r="E1997" t="str">
        <f>_xlfn.CONCAT(Cours_statut[[#This Row],[Code MEQ]],"-",Cours_statut[[#This Row],[Code d''option]],"-0",Cours_statut[[#This Row],[Version du cours]])</f>
        <v>589-101-88-0-00</v>
      </c>
      <c r="F1997">
        <v>4</v>
      </c>
      <c r="G1997">
        <v>1</v>
      </c>
      <c r="H1997" s="2">
        <v>33914</v>
      </c>
      <c r="I1997" t="s">
        <v>960</v>
      </c>
      <c r="J1997">
        <v>3</v>
      </c>
      <c r="K1997" t="e">
        <f>VLOOKUP(Cours_statut[[#This Row],[CodeCours]],Tableau1[[Code de Cours Complet]:[Évaluations]],5,0)</f>
        <v>#N/A</v>
      </c>
      <c r="L1997" s="2">
        <v>34608</v>
      </c>
      <c r="M1997" t="s">
        <v>961</v>
      </c>
      <c r="N1997" t="s">
        <v>344</v>
      </c>
    </row>
    <row r="1998" spans="1:14" hidden="1" x14ac:dyDescent="0.25">
      <c r="A1998" t="s">
        <v>2872</v>
      </c>
      <c r="B1998" t="s">
        <v>2874</v>
      </c>
      <c r="C1998">
        <v>0</v>
      </c>
      <c r="D1998">
        <v>2</v>
      </c>
      <c r="E1998" t="str">
        <f>_xlfn.CONCAT(Cours_statut[[#This Row],[Code MEQ]],"-",Cours_statut[[#This Row],[Code d''option]],"-0",Cours_statut[[#This Row],[Version du cours]])</f>
        <v>601-303-85-0-02</v>
      </c>
      <c r="F1998">
        <v>5</v>
      </c>
      <c r="G1998">
        <v>1</v>
      </c>
      <c r="H1998" s="2">
        <v>33914</v>
      </c>
      <c r="I1998" t="s">
        <v>960</v>
      </c>
      <c r="J1998">
        <v>3</v>
      </c>
      <c r="K1998" t="e">
        <f>VLOOKUP(Cours_statut[[#This Row],[CodeCours]],Tableau1[[Code de Cours Complet]:[Évaluations]],5,0)</f>
        <v>#N/A</v>
      </c>
      <c r="L1998" s="2">
        <v>34597</v>
      </c>
      <c r="M1998" t="s">
        <v>961</v>
      </c>
      <c r="N1998" t="s">
        <v>344</v>
      </c>
    </row>
    <row r="1999" spans="1:14" hidden="1" x14ac:dyDescent="0.25">
      <c r="A1999" t="s">
        <v>1293</v>
      </c>
      <c r="B1999" t="s">
        <v>1295</v>
      </c>
      <c r="C1999">
        <v>0</v>
      </c>
      <c r="D1999">
        <v>2</v>
      </c>
      <c r="E1999" t="str">
        <f>_xlfn.CONCAT(Cours_statut[[#This Row],[Code MEQ]],"-",Cours_statut[[#This Row],[Code d''option]],"-0",Cours_statut[[#This Row],[Version du cours]])</f>
        <v>201-337-77-0-02</v>
      </c>
      <c r="F1999">
        <v>5</v>
      </c>
      <c r="G1999">
        <v>1</v>
      </c>
      <c r="H1999" s="2">
        <v>34059</v>
      </c>
      <c r="I1999" t="s">
        <v>960</v>
      </c>
      <c r="J1999">
        <v>3</v>
      </c>
      <c r="K1999" t="e">
        <f>VLOOKUP(Cours_statut[[#This Row],[CodeCours]],Tableau1[[Code de Cours Complet]:[Évaluations]],5,0)</f>
        <v>#N/A</v>
      </c>
      <c r="L1999" s="2">
        <v>34596</v>
      </c>
      <c r="M1999" t="s">
        <v>961</v>
      </c>
      <c r="N1999" t="s">
        <v>344</v>
      </c>
    </row>
    <row r="2000" spans="1:14" hidden="1" x14ac:dyDescent="0.25">
      <c r="A2000" t="s">
        <v>1721</v>
      </c>
      <c r="B2000" t="s">
        <v>1722</v>
      </c>
      <c r="C2000">
        <v>0</v>
      </c>
      <c r="D2000">
        <v>0</v>
      </c>
      <c r="E2000" t="str">
        <f>_xlfn.CONCAT(Cours_statut[[#This Row],[Code MEQ]],"-",Cours_statut[[#This Row],[Code d''option]],"-0",Cours_statut[[#This Row],[Version du cours]])</f>
        <v>340-301-84-0-00</v>
      </c>
      <c r="F2000">
        <v>5</v>
      </c>
      <c r="G2000">
        <v>1</v>
      </c>
      <c r="H2000" s="2">
        <v>33914</v>
      </c>
      <c r="I2000" t="s">
        <v>960</v>
      </c>
      <c r="J2000">
        <v>3</v>
      </c>
      <c r="K2000" t="e">
        <f>VLOOKUP(Cours_statut[[#This Row],[CodeCours]],Tableau1[[Code de Cours Complet]:[Évaluations]],5,0)</f>
        <v>#N/A</v>
      </c>
      <c r="L2000" s="2">
        <v>34589</v>
      </c>
      <c r="M2000" t="s">
        <v>961</v>
      </c>
      <c r="N2000" t="s">
        <v>344</v>
      </c>
    </row>
    <row r="2001" spans="1:14" hidden="1" x14ac:dyDescent="0.25">
      <c r="A2001" t="s">
        <v>3217</v>
      </c>
      <c r="B2001" t="s">
        <v>3218</v>
      </c>
      <c r="C2001">
        <v>0</v>
      </c>
      <c r="D2001">
        <v>0</v>
      </c>
      <c r="E2001" t="str">
        <f>_xlfn.CONCAT(Cours_statut[[#This Row],[Code MEQ]],"-",Cours_statut[[#This Row],[Code d''option]],"-0",Cours_statut[[#This Row],[Version du cours]])</f>
        <v>841-000-01-0-00</v>
      </c>
      <c r="F2001">
        <v>2</v>
      </c>
      <c r="G2001">
        <v>1</v>
      </c>
      <c r="H2001" s="2">
        <v>34316</v>
      </c>
      <c r="I2001" t="s">
        <v>960</v>
      </c>
      <c r="J2001">
        <v>3</v>
      </c>
      <c r="K2001" t="e">
        <f>VLOOKUP(Cours_statut[[#This Row],[CodeCours]],Tableau1[[Code de Cours Complet]:[Évaluations]],5,0)</f>
        <v>#N/A</v>
      </c>
      <c r="L2001" s="2">
        <v>34570</v>
      </c>
      <c r="M2001" t="s">
        <v>961</v>
      </c>
      <c r="N2001" t="s">
        <v>344</v>
      </c>
    </row>
    <row r="2002" spans="1:14" hidden="1" x14ac:dyDescent="0.25">
      <c r="A2002" t="s">
        <v>1716</v>
      </c>
      <c r="B2002" t="s">
        <v>1717</v>
      </c>
      <c r="C2002">
        <v>0</v>
      </c>
      <c r="D2002">
        <v>0</v>
      </c>
      <c r="E2002" t="str">
        <f>_xlfn.CONCAT(Cours_statut[[#This Row],[Code MEQ]],"-",Cours_statut[[#This Row],[Code d''option]],"-0",Cours_statut[[#This Row],[Version du cours]])</f>
        <v>340-201-84-0-00</v>
      </c>
      <c r="F2002">
        <v>5</v>
      </c>
      <c r="G2002">
        <v>1</v>
      </c>
      <c r="H2002" s="2">
        <v>33914</v>
      </c>
      <c r="I2002" t="s">
        <v>960</v>
      </c>
      <c r="J2002">
        <v>3</v>
      </c>
      <c r="K2002" t="e">
        <f>VLOOKUP(Cours_statut[[#This Row],[CodeCours]],Tableau1[[Code de Cours Complet]:[Évaluations]],5,0)</f>
        <v>#N/A</v>
      </c>
      <c r="L2002" s="2">
        <v>34470</v>
      </c>
      <c r="M2002" t="s">
        <v>961</v>
      </c>
      <c r="N2002" t="s">
        <v>344</v>
      </c>
    </row>
    <row r="2003" spans="1:14" hidden="1" x14ac:dyDescent="0.25">
      <c r="A2003" t="s">
        <v>2882</v>
      </c>
      <c r="B2003" t="s">
        <v>2883</v>
      </c>
      <c r="C2003">
        <v>0</v>
      </c>
      <c r="D2003">
        <v>0</v>
      </c>
      <c r="E2003" t="str">
        <f>_xlfn.CONCAT(Cours_statut[[#This Row],[Code MEQ]],"-",Cours_statut[[#This Row],[Code d''option]],"-0",Cours_statut[[#This Row],[Version du cours]])</f>
        <v>601-911-76-0-00</v>
      </c>
      <c r="F2003">
        <v>5</v>
      </c>
      <c r="G2003">
        <v>1</v>
      </c>
      <c r="H2003" s="2">
        <v>33914</v>
      </c>
      <c r="I2003" t="s">
        <v>960</v>
      </c>
      <c r="J2003">
        <v>3</v>
      </c>
      <c r="K2003" t="e">
        <f>VLOOKUP(Cours_statut[[#This Row],[CodeCours]],Tableau1[[Code de Cours Complet]:[Évaluations]],5,0)</f>
        <v>#N/A</v>
      </c>
      <c r="L2003" s="2">
        <v>34387</v>
      </c>
      <c r="M2003" t="s">
        <v>961</v>
      </c>
      <c r="N2003" t="s">
        <v>344</v>
      </c>
    </row>
    <row r="2004" spans="1:14" hidden="1" x14ac:dyDescent="0.25">
      <c r="A2004" t="s">
        <v>2862</v>
      </c>
      <c r="B2004" t="s">
        <v>2863</v>
      </c>
      <c r="C2004">
        <v>0</v>
      </c>
      <c r="D2004">
        <v>0</v>
      </c>
      <c r="E2004" t="str">
        <f>_xlfn.CONCAT(Cours_statut[[#This Row],[Code MEQ]],"-",Cours_statut[[#This Row],[Code d''option]],"-0",Cours_statut[[#This Row],[Version du cours]])</f>
        <v>601-111-85-0-00</v>
      </c>
      <c r="F2004">
        <v>5</v>
      </c>
      <c r="G2004">
        <v>1</v>
      </c>
      <c r="H2004" s="2">
        <v>33914</v>
      </c>
      <c r="I2004" t="s">
        <v>960</v>
      </c>
      <c r="J2004">
        <v>3</v>
      </c>
      <c r="K2004" t="e">
        <f>VLOOKUP(Cours_statut[[#This Row],[CodeCours]],Tableau1[[Code de Cours Complet]:[Évaluations]],5,0)</f>
        <v>#N/A</v>
      </c>
      <c r="L2004" s="2">
        <v>34269</v>
      </c>
      <c r="M2004" t="s">
        <v>961</v>
      </c>
      <c r="N2004" t="s">
        <v>344</v>
      </c>
    </row>
    <row r="2005" spans="1:14" hidden="1" x14ac:dyDescent="0.25">
      <c r="A2005" t="s">
        <v>2141</v>
      </c>
      <c r="B2005" t="s">
        <v>2142</v>
      </c>
      <c r="C2005">
        <v>0</v>
      </c>
      <c r="D2005">
        <v>0</v>
      </c>
      <c r="E2005" t="str">
        <f>_xlfn.CONCAT(Cours_statut[[#This Row],[Code MEQ]],"-",Cours_statut[[#This Row],[Code d''option]],"-0",Cours_statut[[#This Row],[Version du cours]])</f>
        <v>401-401-90-0-00</v>
      </c>
      <c r="F2005">
        <v>4</v>
      </c>
      <c r="G2005">
        <v>1</v>
      </c>
      <c r="H2005" s="2">
        <v>33914</v>
      </c>
      <c r="I2005" t="s">
        <v>960</v>
      </c>
      <c r="J2005">
        <v>3</v>
      </c>
      <c r="K2005" t="e">
        <f>VLOOKUP(Cours_statut[[#This Row],[CodeCours]],Tableau1[[Code de Cours Complet]:[Évaluations]],5,0)</f>
        <v>#N/A</v>
      </c>
      <c r="L2005" s="2">
        <v>34255</v>
      </c>
      <c r="M2005" t="s">
        <v>961</v>
      </c>
      <c r="N2005" t="s">
        <v>344</v>
      </c>
    </row>
    <row r="2006" spans="1:14" hidden="1" x14ac:dyDescent="0.25">
      <c r="A2006" t="s">
        <v>2701</v>
      </c>
      <c r="B2006" t="s">
        <v>2702</v>
      </c>
      <c r="C2006">
        <v>0</v>
      </c>
      <c r="D2006">
        <v>0</v>
      </c>
      <c r="E2006" t="str">
        <f>_xlfn.CONCAT(Cours_statut[[#This Row],[Code MEQ]],"-",Cours_statut[[#This Row],[Code d''option]],"-0",Cours_statut[[#This Row],[Version du cours]])</f>
        <v>420-122-84-0-00</v>
      </c>
      <c r="F2006">
        <v>5</v>
      </c>
      <c r="G2006">
        <v>1</v>
      </c>
      <c r="H2006" s="2">
        <v>33914</v>
      </c>
      <c r="I2006" t="s">
        <v>960</v>
      </c>
      <c r="J2006">
        <v>3</v>
      </c>
      <c r="K2006" t="e">
        <f>VLOOKUP(Cours_statut[[#This Row],[CodeCours]],Tableau1[[Code de Cours Complet]:[Évaluations]],5,0)</f>
        <v>#N/A</v>
      </c>
      <c r="L2006" s="2">
        <v>34255</v>
      </c>
      <c r="M2006" t="s">
        <v>961</v>
      </c>
      <c r="N2006" t="s">
        <v>344</v>
      </c>
    </row>
    <row r="2007" spans="1:14" hidden="1" x14ac:dyDescent="0.25">
      <c r="A2007" t="s">
        <v>2703</v>
      </c>
      <c r="B2007" t="s">
        <v>2704</v>
      </c>
      <c r="C2007">
        <v>0</v>
      </c>
      <c r="D2007">
        <v>0</v>
      </c>
      <c r="E2007" t="str">
        <f>_xlfn.CONCAT(Cours_statut[[#This Row],[Code MEQ]],"-",Cours_statut[[#This Row],[Code d''option]],"-0",Cours_statut[[#This Row],[Version du cours]])</f>
        <v>420-904-85-0-00</v>
      </c>
      <c r="F2007">
        <v>5</v>
      </c>
      <c r="G2007">
        <v>1</v>
      </c>
      <c r="H2007" s="2">
        <v>33914</v>
      </c>
      <c r="I2007" t="s">
        <v>960</v>
      </c>
      <c r="J2007">
        <v>3</v>
      </c>
      <c r="K2007" t="e">
        <f>VLOOKUP(Cours_statut[[#This Row],[CodeCours]],Tableau1[[Code de Cours Complet]:[Évaluations]],5,0)</f>
        <v>#N/A</v>
      </c>
      <c r="L2007" s="2">
        <v>34255</v>
      </c>
      <c r="M2007" t="s">
        <v>961</v>
      </c>
      <c r="N2007" t="s">
        <v>344</v>
      </c>
    </row>
    <row r="2008" spans="1:14" hidden="1" x14ac:dyDescent="0.25">
      <c r="A2008" t="s">
        <v>1562</v>
      </c>
      <c r="B2008" t="s">
        <v>1563</v>
      </c>
      <c r="C2008">
        <v>1</v>
      </c>
      <c r="D2008">
        <v>0</v>
      </c>
      <c r="E2008" t="str">
        <f>_xlfn.CONCAT(Cours_statut[[#This Row],[Code MEQ]],"-",Cours_statut[[#This Row],[Code d''option]],"-0",Cours_statut[[#This Row],[Version du cours]])</f>
        <v>322-523-85-1-00</v>
      </c>
      <c r="F2008">
        <v>4</v>
      </c>
      <c r="G2008">
        <v>1</v>
      </c>
      <c r="H2008" s="2">
        <v>33932</v>
      </c>
      <c r="I2008" t="s">
        <v>960</v>
      </c>
      <c r="J2008">
        <v>3</v>
      </c>
      <c r="K2008" t="e">
        <f>VLOOKUP(Cours_statut[[#This Row],[CodeCours]],Tableau1[[Code de Cours Complet]:[Évaluations]],5,0)</f>
        <v>#N/A</v>
      </c>
      <c r="L2008" s="2">
        <v>34205</v>
      </c>
      <c r="M2008" t="s">
        <v>961</v>
      </c>
      <c r="N2008" t="s">
        <v>344</v>
      </c>
    </row>
    <row r="2009" spans="1:14" hidden="1" x14ac:dyDescent="0.25">
      <c r="A2009" t="s">
        <v>1284</v>
      </c>
      <c r="B2009" t="s">
        <v>1285</v>
      </c>
      <c r="C2009">
        <v>0</v>
      </c>
      <c r="D2009">
        <v>0</v>
      </c>
      <c r="E2009" t="str">
        <f>_xlfn.CONCAT(Cours_statut[[#This Row],[Code MEQ]],"-",Cours_statut[[#This Row],[Code d''option]],"-0",Cours_statut[[#This Row],[Version du cours]])</f>
        <v>201-302-85-0-00</v>
      </c>
      <c r="F2009">
        <v>4</v>
      </c>
      <c r="G2009">
        <v>1</v>
      </c>
      <c r="H2009" s="2">
        <v>33914</v>
      </c>
      <c r="I2009" t="s">
        <v>960</v>
      </c>
      <c r="J2009">
        <v>3</v>
      </c>
      <c r="K2009" t="e">
        <f>VLOOKUP(Cours_statut[[#This Row],[CodeCours]],Tableau1[[Code de Cours Complet]:[Évaluations]],5,0)</f>
        <v>#N/A</v>
      </c>
      <c r="L2009" s="2">
        <v>34056</v>
      </c>
      <c r="M2009" t="s">
        <v>961</v>
      </c>
      <c r="N2009" t="s">
        <v>344</v>
      </c>
    </row>
    <row r="2010" spans="1:14" hidden="1" x14ac:dyDescent="0.25">
      <c r="A2010" t="s">
        <v>1997</v>
      </c>
      <c r="B2010" t="s">
        <v>1998</v>
      </c>
      <c r="C2010">
        <v>0</v>
      </c>
      <c r="D2010">
        <v>0</v>
      </c>
      <c r="E2010" t="str">
        <f>_xlfn.CONCAT(Cours_statut[[#This Row],[Code MEQ]],"-",Cours_statut[[#This Row],[Code d''option]],"-0",Cours_statut[[#This Row],[Version du cours]])</f>
        <v>383-920-71-0-00</v>
      </c>
      <c r="F2010">
        <v>5</v>
      </c>
      <c r="G2010">
        <v>1</v>
      </c>
      <c r="H2010" s="2">
        <v>33914</v>
      </c>
      <c r="I2010" t="s">
        <v>960</v>
      </c>
      <c r="J2010">
        <v>3</v>
      </c>
      <c r="K2010" t="e">
        <f>VLOOKUP(Cours_statut[[#This Row],[CodeCours]],Tableau1[[Code de Cours Complet]:[Évaluations]],5,0)</f>
        <v>#N/A</v>
      </c>
      <c r="L2010" s="2">
        <v>34047</v>
      </c>
      <c r="M2010" t="s">
        <v>961</v>
      </c>
      <c r="N2010" t="s">
        <v>344</v>
      </c>
    </row>
    <row r="2011" spans="1:14" hidden="1" x14ac:dyDescent="0.25">
      <c r="A2011" t="s">
        <v>1293</v>
      </c>
      <c r="B2011" t="s">
        <v>1294</v>
      </c>
      <c r="C2011">
        <v>0</v>
      </c>
      <c r="D2011">
        <v>0</v>
      </c>
      <c r="E2011" t="str">
        <f>_xlfn.CONCAT(Cours_statut[[#This Row],[Code MEQ]],"-",Cours_statut[[#This Row],[Code d''option]],"-0",Cours_statut[[#This Row],[Version du cours]])</f>
        <v>201-337-77-0-00</v>
      </c>
      <c r="F2011">
        <v>8</v>
      </c>
      <c r="G2011">
        <v>1</v>
      </c>
      <c r="H2011" s="2">
        <v>33914</v>
      </c>
      <c r="I2011" t="s">
        <v>960</v>
      </c>
      <c r="J2011">
        <v>3</v>
      </c>
      <c r="K2011" t="e">
        <f>VLOOKUP(Cours_statut[[#This Row],[CodeCours]],Tableau1[[Code de Cours Complet]:[Évaluations]],5,0)</f>
        <v>#N/A</v>
      </c>
      <c r="L2011" s="2">
        <v>34029</v>
      </c>
      <c r="M2011" t="s">
        <v>961</v>
      </c>
      <c r="N2011" t="s">
        <v>344</v>
      </c>
    </row>
    <row r="2012" spans="1:14" hidden="1" x14ac:dyDescent="0.25">
      <c r="A2012" t="s">
        <v>1170</v>
      </c>
      <c r="B2012" t="s">
        <v>1171</v>
      </c>
      <c r="C2012">
        <v>0</v>
      </c>
      <c r="D2012">
        <v>0</v>
      </c>
      <c r="E2012" t="str">
        <f>_xlfn.CONCAT(Cours_statut[[#This Row],[Code MEQ]],"-",Cours_statut[[#This Row],[Code d''option]],"-0",Cours_statut[[#This Row],[Version du cours]])</f>
        <v>153-112-87-0-00</v>
      </c>
      <c r="F2012">
        <v>4</v>
      </c>
      <c r="G2012">
        <v>1</v>
      </c>
      <c r="H2012" s="2">
        <v>33914</v>
      </c>
      <c r="I2012" t="s">
        <v>960</v>
      </c>
      <c r="J2012">
        <v>3</v>
      </c>
      <c r="K2012" t="e">
        <f>VLOOKUP(Cours_statut[[#This Row],[CodeCours]],Tableau1[[Code de Cours Complet]:[Évaluations]],5,0)</f>
        <v>#N/A</v>
      </c>
      <c r="L2012" s="2">
        <v>33786</v>
      </c>
      <c r="M2012" t="s">
        <v>961</v>
      </c>
      <c r="N2012" t="s">
        <v>344</v>
      </c>
    </row>
    <row r="2013" spans="1:14" hidden="1" x14ac:dyDescent="0.25">
      <c r="A2013" t="s">
        <v>1660</v>
      </c>
      <c r="B2013" t="s">
        <v>1661</v>
      </c>
      <c r="C2013">
        <v>0</v>
      </c>
      <c r="D2013">
        <v>1</v>
      </c>
      <c r="E2013" t="str">
        <f>_xlfn.CONCAT(Cours_statut[[#This Row],[Code MEQ]],"-",Cours_statut[[#This Row],[Code d''option]],"-0",Cours_statut[[#This Row],[Version du cours]])</f>
        <v>340-101-84-0-01</v>
      </c>
      <c r="F2013">
        <v>5</v>
      </c>
      <c r="G2013">
        <v>1</v>
      </c>
      <c r="H2013" s="2">
        <v>33914</v>
      </c>
      <c r="I2013" t="s">
        <v>960</v>
      </c>
      <c r="J2013">
        <v>3</v>
      </c>
      <c r="K2013" t="e">
        <f>VLOOKUP(Cours_statut[[#This Row],[CodeCours]],Tableau1[[Code de Cours Complet]:[Évaluations]],5,0)</f>
        <v>#N/A</v>
      </c>
      <c r="L2013" s="2">
        <v>33786</v>
      </c>
      <c r="M2013" t="s">
        <v>961</v>
      </c>
      <c r="N2013" t="s">
        <v>344</v>
      </c>
    </row>
    <row r="2014" spans="1:14" hidden="1" x14ac:dyDescent="0.25">
      <c r="A2014" t="s">
        <v>1886</v>
      </c>
      <c r="B2014" t="s">
        <v>1887</v>
      </c>
      <c r="C2014">
        <v>0</v>
      </c>
      <c r="D2014">
        <v>0</v>
      </c>
      <c r="E2014" t="str">
        <f>_xlfn.CONCAT(Cours_statut[[#This Row],[Code MEQ]],"-",Cours_statut[[#This Row],[Code d''option]],"-0",Cours_statut[[#This Row],[Version du cours]])</f>
        <v>350-901-77-0-00</v>
      </c>
      <c r="F2014">
        <v>5</v>
      </c>
      <c r="G2014">
        <v>1</v>
      </c>
      <c r="H2014" s="2">
        <v>33914</v>
      </c>
      <c r="I2014" t="s">
        <v>960</v>
      </c>
      <c r="J2014">
        <v>3</v>
      </c>
      <c r="K2014" t="e">
        <f>VLOOKUP(Cours_statut[[#This Row],[CodeCours]],Tableau1[[Code de Cours Complet]:[Évaluations]],5,0)</f>
        <v>#N/A</v>
      </c>
      <c r="L2014" s="2">
        <v>33786</v>
      </c>
      <c r="M2014" t="s">
        <v>961</v>
      </c>
      <c r="N2014" t="s">
        <v>344</v>
      </c>
    </row>
    <row r="2015" spans="1:14" hidden="1" x14ac:dyDescent="0.25">
      <c r="A2015" t="s">
        <v>1958</v>
      </c>
      <c r="B2015" t="s">
        <v>1959</v>
      </c>
      <c r="C2015">
        <v>0</v>
      </c>
      <c r="D2015">
        <v>1</v>
      </c>
      <c r="E2015" t="str">
        <f>_xlfn.CONCAT(Cours_statut[[#This Row],[Code MEQ]],"-",Cours_statut[[#This Row],[Code d''option]],"-0",Cours_statut[[#This Row],[Version du cours]])</f>
        <v>360-902-85-0-01</v>
      </c>
      <c r="F2015">
        <v>3</v>
      </c>
      <c r="G2015">
        <v>1</v>
      </c>
      <c r="H2015" s="2">
        <v>33914</v>
      </c>
      <c r="I2015" t="s">
        <v>960</v>
      </c>
      <c r="J2015">
        <v>3</v>
      </c>
      <c r="K2015" t="e">
        <f>VLOOKUP(Cours_statut[[#This Row],[CodeCours]],Tableau1[[Code de Cours Complet]:[Évaluations]],5,0)</f>
        <v>#N/A</v>
      </c>
      <c r="L2015" s="2">
        <v>33786</v>
      </c>
      <c r="M2015" t="s">
        <v>961</v>
      </c>
      <c r="N2015" t="s">
        <v>344</v>
      </c>
    </row>
    <row r="2016" spans="1:14" hidden="1" x14ac:dyDescent="0.25">
      <c r="A2016" t="s">
        <v>2048</v>
      </c>
      <c r="B2016" t="s">
        <v>2049</v>
      </c>
      <c r="C2016">
        <v>0</v>
      </c>
      <c r="D2016">
        <v>0</v>
      </c>
      <c r="E2016" t="str">
        <f>_xlfn.CONCAT(Cours_statut[[#This Row],[Code MEQ]],"-",Cours_statut[[#This Row],[Code d''option]],"-0",Cours_statut[[#This Row],[Version du cours]])</f>
        <v>385-950-77-0-00</v>
      </c>
      <c r="F2016">
        <v>5</v>
      </c>
      <c r="G2016">
        <v>1</v>
      </c>
      <c r="H2016" s="2">
        <v>33914</v>
      </c>
      <c r="I2016" t="s">
        <v>960</v>
      </c>
      <c r="J2016">
        <v>3</v>
      </c>
      <c r="K2016" t="e">
        <f>VLOOKUP(Cours_statut[[#This Row],[CodeCours]],Tableau1[[Code de Cours Complet]:[Évaluations]],5,0)</f>
        <v>#N/A</v>
      </c>
      <c r="L2016" s="2">
        <v>33786</v>
      </c>
      <c r="M2016" t="s">
        <v>961</v>
      </c>
      <c r="N2016" t="s">
        <v>344</v>
      </c>
    </row>
    <row r="2017" spans="1:14" hidden="1" x14ac:dyDescent="0.25">
      <c r="A2017" t="s">
        <v>2151</v>
      </c>
      <c r="B2017" t="s">
        <v>2152</v>
      </c>
      <c r="C2017">
        <v>0</v>
      </c>
      <c r="D2017">
        <v>0</v>
      </c>
      <c r="E2017" t="str">
        <f>_xlfn.CONCAT(Cours_statut[[#This Row],[Code MEQ]],"-",Cours_statut[[#This Row],[Code d''option]],"-0",Cours_statut[[#This Row],[Version du cours]])</f>
        <v>401-410-79-0-00</v>
      </c>
      <c r="F2017">
        <v>5</v>
      </c>
      <c r="G2017">
        <v>1</v>
      </c>
      <c r="H2017" s="2">
        <v>33914</v>
      </c>
      <c r="I2017" t="s">
        <v>960</v>
      </c>
      <c r="J2017">
        <v>3</v>
      </c>
      <c r="K2017" t="e">
        <f>VLOOKUP(Cours_statut[[#This Row],[CodeCours]],Tableau1[[Code de Cours Complet]:[Évaluations]],5,0)</f>
        <v>#N/A</v>
      </c>
      <c r="L2017" s="2">
        <v>33786</v>
      </c>
      <c r="M2017" t="s">
        <v>961</v>
      </c>
      <c r="N2017" t="s">
        <v>344</v>
      </c>
    </row>
    <row r="2018" spans="1:14" hidden="1" x14ac:dyDescent="0.25">
      <c r="A2018" t="s">
        <v>2153</v>
      </c>
      <c r="B2018" t="s">
        <v>2154</v>
      </c>
      <c r="C2018">
        <v>0</v>
      </c>
      <c r="D2018">
        <v>0</v>
      </c>
      <c r="E2018" t="str">
        <f>_xlfn.CONCAT(Cours_statut[[#This Row],[Code MEQ]],"-",Cours_statut[[#This Row],[Code d''option]],"-0",Cours_statut[[#This Row],[Version du cours]])</f>
        <v>401-420-79-0-00</v>
      </c>
      <c r="F2018">
        <v>5</v>
      </c>
      <c r="G2018">
        <v>1</v>
      </c>
      <c r="H2018" s="2">
        <v>33914</v>
      </c>
      <c r="I2018" t="s">
        <v>960</v>
      </c>
      <c r="J2018">
        <v>3</v>
      </c>
      <c r="K2018" t="e">
        <f>VLOOKUP(Cours_statut[[#This Row],[CodeCours]],Tableau1[[Code de Cours Complet]:[Évaluations]],5,0)</f>
        <v>#N/A</v>
      </c>
      <c r="L2018" s="2">
        <v>33786</v>
      </c>
      <c r="M2018" t="s">
        <v>961</v>
      </c>
      <c r="N2018" t="s">
        <v>344</v>
      </c>
    </row>
    <row r="2019" spans="1:14" hidden="1" x14ac:dyDescent="0.25">
      <c r="A2019" t="s">
        <v>2213</v>
      </c>
      <c r="B2019" t="s">
        <v>2214</v>
      </c>
      <c r="C2019">
        <v>0</v>
      </c>
      <c r="D2019">
        <v>1</v>
      </c>
      <c r="E2019" t="str">
        <f>_xlfn.CONCAT(Cours_statut[[#This Row],[Code MEQ]],"-",Cours_statut[[#This Row],[Code d''option]],"-0",Cours_statut[[#This Row],[Version du cours]])</f>
        <v>410-110-79-0-01</v>
      </c>
      <c r="F2019">
        <v>9</v>
      </c>
      <c r="G2019">
        <v>1</v>
      </c>
      <c r="H2019" s="2">
        <v>33914</v>
      </c>
      <c r="I2019" t="s">
        <v>960</v>
      </c>
      <c r="J2019">
        <v>3</v>
      </c>
      <c r="K2019" t="e">
        <f>VLOOKUP(Cours_statut[[#This Row],[CodeCours]],Tableau1[[Code de Cours Complet]:[Évaluations]],5,0)</f>
        <v>#N/A</v>
      </c>
      <c r="L2019" s="2">
        <v>33786</v>
      </c>
      <c r="M2019" t="s">
        <v>961</v>
      </c>
      <c r="N2019" t="s">
        <v>344</v>
      </c>
    </row>
    <row r="2020" spans="1:14" hidden="1" x14ac:dyDescent="0.25">
      <c r="A2020" t="s">
        <v>2375</v>
      </c>
      <c r="B2020" t="s">
        <v>2376</v>
      </c>
      <c r="C2020">
        <v>0</v>
      </c>
      <c r="D2020">
        <v>0</v>
      </c>
      <c r="E2020" t="str">
        <f>_xlfn.CONCAT(Cours_statut[[#This Row],[Code MEQ]],"-",Cours_statut[[#This Row],[Code d''option]],"-0",Cours_statut[[#This Row],[Version du cours]])</f>
        <v>410-430-74-0-00</v>
      </c>
      <c r="F2020">
        <v>5</v>
      </c>
      <c r="G2020">
        <v>1</v>
      </c>
      <c r="H2020" s="2">
        <v>33914</v>
      </c>
      <c r="I2020" t="s">
        <v>960</v>
      </c>
      <c r="J2020">
        <v>3</v>
      </c>
      <c r="K2020" t="e">
        <f>VLOOKUP(Cours_statut[[#This Row],[CodeCours]],Tableau1[[Code de Cours Complet]:[Évaluations]],5,0)</f>
        <v>#N/A</v>
      </c>
      <c r="L2020" s="2">
        <v>33786</v>
      </c>
      <c r="M2020" t="s">
        <v>961</v>
      </c>
      <c r="N2020" t="s">
        <v>344</v>
      </c>
    </row>
    <row r="2021" spans="1:14" hidden="1" x14ac:dyDescent="0.25">
      <c r="A2021" t="s">
        <v>2760</v>
      </c>
      <c r="B2021" t="s">
        <v>2761</v>
      </c>
      <c r="C2021">
        <v>0</v>
      </c>
      <c r="D2021">
        <v>0</v>
      </c>
      <c r="E2021" t="str">
        <f>_xlfn.CONCAT(Cours_statut[[#This Row],[Code MEQ]],"-",Cours_statut[[#This Row],[Code d''option]],"-0",Cours_statut[[#This Row],[Version du cours]])</f>
        <v>511-904-89-0-00</v>
      </c>
      <c r="F2021">
        <v>5</v>
      </c>
      <c r="G2021">
        <v>1</v>
      </c>
      <c r="H2021" s="2">
        <v>33914</v>
      </c>
      <c r="I2021" t="s">
        <v>960</v>
      </c>
      <c r="J2021">
        <v>3</v>
      </c>
      <c r="K2021" t="e">
        <f>VLOOKUP(Cours_statut[[#This Row],[CodeCours]],Tableau1[[Code de Cours Complet]:[Évaluations]],5,0)</f>
        <v>#N/A</v>
      </c>
      <c r="L2021" s="2">
        <v>33786</v>
      </c>
      <c r="M2021" t="s">
        <v>961</v>
      </c>
      <c r="N2021" t="s">
        <v>344</v>
      </c>
    </row>
    <row r="2022" spans="1:14" hidden="1" x14ac:dyDescent="0.25">
      <c r="A2022" t="s">
        <v>2867</v>
      </c>
      <c r="B2022" t="s">
        <v>2868</v>
      </c>
      <c r="C2022">
        <v>0</v>
      </c>
      <c r="D2022">
        <v>1</v>
      </c>
      <c r="E2022" t="str">
        <f>_xlfn.CONCAT(Cours_statut[[#This Row],[Code MEQ]],"-",Cours_statut[[#This Row],[Code d''option]],"-0",Cours_statut[[#This Row],[Version du cours]])</f>
        <v>601-302-85-0-01</v>
      </c>
      <c r="F2022">
        <v>5</v>
      </c>
      <c r="G2022">
        <v>1</v>
      </c>
      <c r="H2022" s="2">
        <v>33914</v>
      </c>
      <c r="I2022" t="s">
        <v>960</v>
      </c>
      <c r="J2022">
        <v>3</v>
      </c>
      <c r="K2022" t="e">
        <f>VLOOKUP(Cours_statut[[#This Row],[CodeCours]],Tableau1[[Code de Cours Complet]:[Évaluations]],5,0)</f>
        <v>#N/A</v>
      </c>
      <c r="L2022" s="2">
        <v>33786</v>
      </c>
      <c r="M2022" t="s">
        <v>961</v>
      </c>
      <c r="N2022" t="s">
        <v>344</v>
      </c>
    </row>
    <row r="2023" spans="1:14" hidden="1" x14ac:dyDescent="0.25">
      <c r="A2023" t="s">
        <v>2872</v>
      </c>
      <c r="B2023" t="s">
        <v>2873</v>
      </c>
      <c r="C2023">
        <v>0</v>
      </c>
      <c r="D2023">
        <v>1</v>
      </c>
      <c r="E2023" t="str">
        <f>_xlfn.CONCAT(Cours_statut[[#This Row],[Code MEQ]],"-",Cours_statut[[#This Row],[Code d''option]],"-0",Cours_statut[[#This Row],[Version du cours]])</f>
        <v>601-303-85-0-01</v>
      </c>
      <c r="F2023">
        <v>5</v>
      </c>
      <c r="G2023">
        <v>1</v>
      </c>
      <c r="H2023" s="2">
        <v>33914</v>
      </c>
      <c r="I2023" t="s">
        <v>960</v>
      </c>
      <c r="J2023">
        <v>3</v>
      </c>
      <c r="K2023" t="e">
        <f>VLOOKUP(Cours_statut[[#This Row],[CodeCours]],Tableau1[[Code de Cours Complet]:[Évaluations]],5,0)</f>
        <v>#N/A</v>
      </c>
      <c r="L2023" s="2">
        <v>33786</v>
      </c>
      <c r="M2023" t="s">
        <v>961</v>
      </c>
      <c r="N2023" t="s">
        <v>344</v>
      </c>
    </row>
  </sheetData>
  <phoneticPr fontId="4" type="noConversion"/>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1DE5BD-3870-44F9-A1A6-957EA4FC6500}">
  <dimension ref="A1:J152"/>
  <sheetViews>
    <sheetView workbookViewId="0">
      <selection activeCell="H11" sqref="H11"/>
    </sheetView>
  </sheetViews>
  <sheetFormatPr baseColWidth="10" defaultRowHeight="15" x14ac:dyDescent="0.25"/>
  <cols>
    <col min="1" max="1" width="12.5703125" bestFit="1" customWidth="1"/>
    <col min="2" max="2" width="15.85546875" bestFit="1" customWidth="1"/>
    <col min="3" max="3" width="18" bestFit="1" customWidth="1"/>
    <col min="4" max="4" width="17.140625" bestFit="1" customWidth="1"/>
    <col min="5" max="5" width="37.42578125" bestFit="1" customWidth="1"/>
    <col min="6" max="6" width="11.140625" bestFit="1" customWidth="1"/>
    <col min="8" max="8" width="21" bestFit="1" customWidth="1"/>
    <col min="9" max="9" width="21.28515625" bestFit="1" customWidth="1"/>
  </cols>
  <sheetData>
    <row r="1" spans="1:10" x14ac:dyDescent="0.25">
      <c r="A1" t="s">
        <v>946</v>
      </c>
      <c r="B1" t="s">
        <v>948</v>
      </c>
      <c r="C1" t="s">
        <v>949</v>
      </c>
      <c r="D1" t="s">
        <v>862</v>
      </c>
      <c r="E1" t="s">
        <v>3874</v>
      </c>
      <c r="F1" t="s">
        <v>957</v>
      </c>
    </row>
    <row r="2" spans="1:10" x14ac:dyDescent="0.25">
      <c r="A2" t="s">
        <v>999</v>
      </c>
      <c r="B2">
        <v>65</v>
      </c>
      <c r="C2">
        <v>1</v>
      </c>
      <c r="D2" t="str">
        <f>_xlfn.CONCAT(Cours_inactifs_inscriptions_actives[[#This Row],[Code MEQ]],"-",Cours_inactifs_inscriptions_actives[[#This Row],[Code d''option]],"-0",Cours_inactifs_inscriptions_actives[[#This Row],[Version du cours]])</f>
        <v>109-101-MQ-65-01</v>
      </c>
      <c r="E2" t="s">
        <v>3881</v>
      </c>
      <c r="F2" t="s">
        <v>344</v>
      </c>
    </row>
    <row r="3" spans="1:10" x14ac:dyDescent="0.25">
      <c r="A3" t="s">
        <v>999</v>
      </c>
      <c r="B3">
        <v>65</v>
      </c>
      <c r="C3">
        <v>1</v>
      </c>
      <c r="D3" t="str">
        <f>_xlfn.CONCAT(Cours_inactifs_inscriptions_actives[[#This Row],[Code MEQ]],"-",Cours_inactifs_inscriptions_actives[[#This Row],[Code d''option]],"-0",Cours_inactifs_inscriptions_actives[[#This Row],[Version du cours]])</f>
        <v>109-101-MQ-65-01</v>
      </c>
      <c r="E3" t="s">
        <v>3881</v>
      </c>
      <c r="F3" t="s">
        <v>344</v>
      </c>
    </row>
    <row r="4" spans="1:10" x14ac:dyDescent="0.25">
      <c r="A4" t="s">
        <v>1032</v>
      </c>
      <c r="B4">
        <v>65</v>
      </c>
      <c r="C4">
        <v>3</v>
      </c>
      <c r="D4" t="str">
        <f>_xlfn.CONCAT(Cours_inactifs_inscriptions_actives[[#This Row],[Code MEQ]],"-",Cours_inactifs_inscriptions_actives[[#This Row],[Code d''option]],"-0",Cours_inactifs_inscriptions_actives[[#This Row],[Version du cours]])</f>
        <v>109-103-MQ-65-03</v>
      </c>
      <c r="E4" t="s">
        <v>3879</v>
      </c>
      <c r="F4" t="s">
        <v>344</v>
      </c>
      <c r="H4" s="31" t="s">
        <v>3883</v>
      </c>
      <c r="I4" t="s">
        <v>3889</v>
      </c>
    </row>
    <row r="5" spans="1:10" x14ac:dyDescent="0.25">
      <c r="A5" t="s">
        <v>1032</v>
      </c>
      <c r="B5">
        <v>65</v>
      </c>
      <c r="C5">
        <v>3</v>
      </c>
      <c r="D5" t="str">
        <f>_xlfn.CONCAT(Cours_inactifs_inscriptions_actives[[#This Row],[Code MEQ]],"-",Cours_inactifs_inscriptions_actives[[#This Row],[Code d''option]],"-0",Cours_inactifs_inscriptions_actives[[#This Row],[Version du cours]])</f>
        <v>109-103-MQ-65-03</v>
      </c>
      <c r="E5" t="s">
        <v>3879</v>
      </c>
      <c r="F5" t="s">
        <v>344</v>
      </c>
      <c r="H5" s="32" t="s">
        <v>3884</v>
      </c>
      <c r="I5">
        <v>2</v>
      </c>
      <c r="J5" t="s">
        <v>3891</v>
      </c>
    </row>
    <row r="6" spans="1:10" x14ac:dyDescent="0.25">
      <c r="A6" t="s">
        <v>1220</v>
      </c>
      <c r="B6">
        <v>10</v>
      </c>
      <c r="C6">
        <v>4</v>
      </c>
      <c r="D6" t="str">
        <f>_xlfn.CONCAT(Cours_inactifs_inscriptions_actives[[#This Row],[Code MEQ]],"-",Cours_inactifs_inscriptions_actives[[#This Row],[Code d''option]],"-0",Cours_inactifs_inscriptions_actives[[#This Row],[Version du cours]])</f>
        <v>201-103-RE-10-04</v>
      </c>
      <c r="E6" t="s">
        <v>3876</v>
      </c>
      <c r="F6" t="s">
        <v>344</v>
      </c>
      <c r="H6" s="32" t="s">
        <v>3885</v>
      </c>
      <c r="I6">
        <v>2</v>
      </c>
      <c r="J6" t="s">
        <v>3891</v>
      </c>
    </row>
    <row r="7" spans="1:10" x14ac:dyDescent="0.25">
      <c r="A7" t="s">
        <v>1220</v>
      </c>
      <c r="B7">
        <v>10</v>
      </c>
      <c r="C7">
        <v>4</v>
      </c>
      <c r="D7" t="str">
        <f>_xlfn.CONCAT(Cours_inactifs_inscriptions_actives[[#This Row],[Code MEQ]],"-",Cours_inactifs_inscriptions_actives[[#This Row],[Code d''option]],"-0",Cours_inactifs_inscriptions_actives[[#This Row],[Version du cours]])</f>
        <v>201-103-RE-10-04</v>
      </c>
      <c r="E7" t="s">
        <v>3876</v>
      </c>
      <c r="F7" t="s">
        <v>344</v>
      </c>
      <c r="H7" s="33" t="s">
        <v>23</v>
      </c>
      <c r="I7">
        <v>59</v>
      </c>
      <c r="J7" s="23" t="s">
        <v>7</v>
      </c>
    </row>
    <row r="8" spans="1:10" x14ac:dyDescent="0.25">
      <c r="A8" t="s">
        <v>1220</v>
      </c>
      <c r="B8">
        <v>10</v>
      </c>
      <c r="C8">
        <v>4</v>
      </c>
      <c r="D8" t="str">
        <f>_xlfn.CONCAT(Cours_inactifs_inscriptions_actives[[#This Row],[Code MEQ]],"-",Cours_inactifs_inscriptions_actives[[#This Row],[Code d''option]],"-0",Cours_inactifs_inscriptions_actives[[#This Row],[Version du cours]])</f>
        <v>201-103-RE-10-04</v>
      </c>
      <c r="E8" t="s">
        <v>3876</v>
      </c>
      <c r="F8" t="s">
        <v>344</v>
      </c>
      <c r="H8" s="33" t="s">
        <v>44</v>
      </c>
      <c r="I8">
        <v>8</v>
      </c>
      <c r="J8" s="23" t="s">
        <v>7</v>
      </c>
    </row>
    <row r="9" spans="1:10" x14ac:dyDescent="0.25">
      <c r="A9" t="s">
        <v>1220</v>
      </c>
      <c r="B9">
        <v>10</v>
      </c>
      <c r="C9">
        <v>4</v>
      </c>
      <c r="D9" t="str">
        <f>_xlfn.CONCAT(Cours_inactifs_inscriptions_actives[[#This Row],[Code MEQ]],"-",Cours_inactifs_inscriptions_actives[[#This Row],[Code d''option]],"-0",Cours_inactifs_inscriptions_actives[[#This Row],[Version du cours]])</f>
        <v>201-103-RE-10-04</v>
      </c>
      <c r="E9" t="s">
        <v>3876</v>
      </c>
      <c r="F9" t="s">
        <v>344</v>
      </c>
      <c r="H9" s="32" t="s">
        <v>3886</v>
      </c>
      <c r="I9">
        <v>9</v>
      </c>
      <c r="J9" t="s">
        <v>3891</v>
      </c>
    </row>
    <row r="10" spans="1:10" x14ac:dyDescent="0.25">
      <c r="A10" t="s">
        <v>1220</v>
      </c>
      <c r="B10">
        <v>10</v>
      </c>
      <c r="C10">
        <v>4</v>
      </c>
      <c r="D10" t="str">
        <f>_xlfn.CONCAT(Cours_inactifs_inscriptions_actives[[#This Row],[Code MEQ]],"-",Cours_inactifs_inscriptions_actives[[#This Row],[Code d''option]],"-0",Cours_inactifs_inscriptions_actives[[#This Row],[Version du cours]])</f>
        <v>201-103-RE-10-04</v>
      </c>
      <c r="E10" t="s">
        <v>3876</v>
      </c>
      <c r="F10" t="s">
        <v>344</v>
      </c>
      <c r="H10" s="32" t="s">
        <v>3887</v>
      </c>
      <c r="I10">
        <v>2</v>
      </c>
      <c r="J10" t="s">
        <v>3891</v>
      </c>
    </row>
    <row r="11" spans="1:10" x14ac:dyDescent="0.25">
      <c r="A11" t="s">
        <v>1220</v>
      </c>
      <c r="B11">
        <v>10</v>
      </c>
      <c r="C11">
        <v>4</v>
      </c>
      <c r="D11" t="str">
        <f>_xlfn.CONCAT(Cours_inactifs_inscriptions_actives[[#This Row],[Code MEQ]],"-",Cours_inactifs_inscriptions_actives[[#This Row],[Code d''option]],"-0",Cours_inactifs_inscriptions_actives[[#This Row],[Version du cours]])</f>
        <v>201-103-RE-10-04</v>
      </c>
      <c r="E11" t="s">
        <v>3876</v>
      </c>
      <c r="F11" t="s">
        <v>344</v>
      </c>
      <c r="H11" s="33" t="s">
        <v>915</v>
      </c>
      <c r="I11">
        <v>27</v>
      </c>
      <c r="J11" s="23" t="s">
        <v>7</v>
      </c>
    </row>
    <row r="12" spans="1:10" x14ac:dyDescent="0.25">
      <c r="A12" t="s">
        <v>1220</v>
      </c>
      <c r="B12">
        <v>10</v>
      </c>
      <c r="C12">
        <v>4</v>
      </c>
      <c r="D12" t="str">
        <f>_xlfn.CONCAT(Cours_inactifs_inscriptions_actives[[#This Row],[Code MEQ]],"-",Cours_inactifs_inscriptions_actives[[#This Row],[Code d''option]],"-0",Cours_inactifs_inscriptions_actives[[#This Row],[Version du cours]])</f>
        <v>201-103-RE-10-04</v>
      </c>
      <c r="E12" t="s">
        <v>3876</v>
      </c>
      <c r="F12" t="s">
        <v>344</v>
      </c>
      <c r="H12" s="32" t="s">
        <v>313</v>
      </c>
      <c r="I12">
        <v>42</v>
      </c>
      <c r="J12" t="str">
        <f>VLOOKUP(H12,Tableau1[[Code de Cours Complet]:[Évaluations]],5,0)</f>
        <v>EFel1</v>
      </c>
    </row>
    <row r="13" spans="1:10" x14ac:dyDescent="0.25">
      <c r="A13" t="s">
        <v>1220</v>
      </c>
      <c r="B13">
        <v>10</v>
      </c>
      <c r="C13">
        <v>4</v>
      </c>
      <c r="D13" t="str">
        <f>_xlfn.CONCAT(Cours_inactifs_inscriptions_actives[[#This Row],[Code MEQ]],"-",Cours_inactifs_inscriptions_actives[[#This Row],[Code d''option]],"-0",Cours_inactifs_inscriptions_actives[[#This Row],[Version du cours]])</f>
        <v>201-103-RE-10-04</v>
      </c>
      <c r="E13" t="s">
        <v>3876</v>
      </c>
      <c r="F13" t="s">
        <v>344</v>
      </c>
      <c r="H13" s="32" t="s">
        <v>3888</v>
      </c>
      <c r="I13">
        <v>151</v>
      </c>
    </row>
    <row r="14" spans="1:10" x14ac:dyDescent="0.25">
      <c r="A14" t="s">
        <v>1220</v>
      </c>
      <c r="B14">
        <v>10</v>
      </c>
      <c r="C14">
        <v>4</v>
      </c>
      <c r="D14" t="str">
        <f>_xlfn.CONCAT(Cours_inactifs_inscriptions_actives[[#This Row],[Code MEQ]],"-",Cours_inactifs_inscriptions_actives[[#This Row],[Code d''option]],"-0",Cours_inactifs_inscriptions_actives[[#This Row],[Version du cours]])</f>
        <v>201-103-RE-10-04</v>
      </c>
      <c r="E14" t="s">
        <v>3876</v>
      </c>
      <c r="F14" t="s">
        <v>344</v>
      </c>
    </row>
    <row r="15" spans="1:10" x14ac:dyDescent="0.25">
      <c r="A15" t="s">
        <v>1220</v>
      </c>
      <c r="B15">
        <v>10</v>
      </c>
      <c r="C15">
        <v>4</v>
      </c>
      <c r="D15" t="str">
        <f>_xlfn.CONCAT(Cours_inactifs_inscriptions_actives[[#This Row],[Code MEQ]],"-",Cours_inactifs_inscriptions_actives[[#This Row],[Code d''option]],"-0",Cours_inactifs_inscriptions_actives[[#This Row],[Version du cours]])</f>
        <v>201-103-RE-10-04</v>
      </c>
      <c r="E15" t="s">
        <v>3876</v>
      </c>
      <c r="F15" t="s">
        <v>344</v>
      </c>
    </row>
    <row r="16" spans="1:10" x14ac:dyDescent="0.25">
      <c r="A16" t="s">
        <v>1220</v>
      </c>
      <c r="B16">
        <v>10</v>
      </c>
      <c r="C16">
        <v>4</v>
      </c>
      <c r="D16" t="str">
        <f>_xlfn.CONCAT(Cours_inactifs_inscriptions_actives[[#This Row],[Code MEQ]],"-",Cours_inactifs_inscriptions_actives[[#This Row],[Code d''option]],"-0",Cours_inactifs_inscriptions_actives[[#This Row],[Version du cours]])</f>
        <v>201-103-RE-10-04</v>
      </c>
      <c r="E16" t="s">
        <v>3876</v>
      </c>
      <c r="F16" t="s">
        <v>344</v>
      </c>
    </row>
    <row r="17" spans="1:6" x14ac:dyDescent="0.25">
      <c r="A17" t="s">
        <v>1220</v>
      </c>
      <c r="B17">
        <v>10</v>
      </c>
      <c r="C17">
        <v>4</v>
      </c>
      <c r="D17" t="str">
        <f>_xlfn.CONCAT(Cours_inactifs_inscriptions_actives[[#This Row],[Code MEQ]],"-",Cours_inactifs_inscriptions_actives[[#This Row],[Code d''option]],"-0",Cours_inactifs_inscriptions_actives[[#This Row],[Version du cours]])</f>
        <v>201-103-RE-10-04</v>
      </c>
      <c r="E17" t="s">
        <v>3876</v>
      </c>
      <c r="F17" t="s">
        <v>344</v>
      </c>
    </row>
    <row r="18" spans="1:6" x14ac:dyDescent="0.25">
      <c r="A18" t="s">
        <v>1220</v>
      </c>
      <c r="B18">
        <v>10</v>
      </c>
      <c r="C18">
        <v>4</v>
      </c>
      <c r="D18" t="str">
        <f>_xlfn.CONCAT(Cours_inactifs_inscriptions_actives[[#This Row],[Code MEQ]],"-",Cours_inactifs_inscriptions_actives[[#This Row],[Code d''option]],"-0",Cours_inactifs_inscriptions_actives[[#This Row],[Version du cours]])</f>
        <v>201-103-RE-10-04</v>
      </c>
      <c r="E18" t="s">
        <v>3876</v>
      </c>
      <c r="F18" t="s">
        <v>344</v>
      </c>
    </row>
    <row r="19" spans="1:6" x14ac:dyDescent="0.25">
      <c r="A19" t="s">
        <v>1220</v>
      </c>
      <c r="B19">
        <v>10</v>
      </c>
      <c r="C19">
        <v>4</v>
      </c>
      <c r="D19" t="str">
        <f>_xlfn.CONCAT(Cours_inactifs_inscriptions_actives[[#This Row],[Code MEQ]],"-",Cours_inactifs_inscriptions_actives[[#This Row],[Code d''option]],"-0",Cours_inactifs_inscriptions_actives[[#This Row],[Version du cours]])</f>
        <v>201-103-RE-10-04</v>
      </c>
      <c r="E19" t="s">
        <v>3876</v>
      </c>
      <c r="F19" t="s">
        <v>344</v>
      </c>
    </row>
    <row r="20" spans="1:6" x14ac:dyDescent="0.25">
      <c r="A20" t="s">
        <v>1220</v>
      </c>
      <c r="B20">
        <v>10</v>
      </c>
      <c r="C20">
        <v>4</v>
      </c>
      <c r="D20" t="str">
        <f>_xlfn.CONCAT(Cours_inactifs_inscriptions_actives[[#This Row],[Code MEQ]],"-",Cours_inactifs_inscriptions_actives[[#This Row],[Code d''option]],"-0",Cours_inactifs_inscriptions_actives[[#This Row],[Version du cours]])</f>
        <v>201-103-RE-10-04</v>
      </c>
      <c r="E20" t="s">
        <v>3876</v>
      </c>
      <c r="F20" t="s">
        <v>344</v>
      </c>
    </row>
    <row r="21" spans="1:6" x14ac:dyDescent="0.25">
      <c r="A21" t="s">
        <v>1220</v>
      </c>
      <c r="B21">
        <v>10</v>
      </c>
      <c r="C21">
        <v>4</v>
      </c>
      <c r="D21" t="str">
        <f>_xlfn.CONCAT(Cours_inactifs_inscriptions_actives[[#This Row],[Code MEQ]],"-",Cours_inactifs_inscriptions_actives[[#This Row],[Code d''option]],"-0",Cours_inactifs_inscriptions_actives[[#This Row],[Version du cours]])</f>
        <v>201-103-RE-10-04</v>
      </c>
      <c r="E21" t="s">
        <v>3876</v>
      </c>
      <c r="F21" t="s">
        <v>344</v>
      </c>
    </row>
    <row r="22" spans="1:6" x14ac:dyDescent="0.25">
      <c r="A22" t="s">
        <v>1220</v>
      </c>
      <c r="B22">
        <v>10</v>
      </c>
      <c r="C22">
        <v>4</v>
      </c>
      <c r="D22" t="str">
        <f>_xlfn.CONCAT(Cours_inactifs_inscriptions_actives[[#This Row],[Code MEQ]],"-",Cours_inactifs_inscriptions_actives[[#This Row],[Code d''option]],"-0",Cours_inactifs_inscriptions_actives[[#This Row],[Version du cours]])</f>
        <v>201-103-RE-10-04</v>
      </c>
      <c r="E22" t="s">
        <v>3876</v>
      </c>
      <c r="F22" t="s">
        <v>344</v>
      </c>
    </row>
    <row r="23" spans="1:6" x14ac:dyDescent="0.25">
      <c r="A23" t="s">
        <v>1220</v>
      </c>
      <c r="B23">
        <v>10</v>
      </c>
      <c r="C23">
        <v>4</v>
      </c>
      <c r="D23" t="str">
        <f>_xlfn.CONCAT(Cours_inactifs_inscriptions_actives[[#This Row],[Code MEQ]],"-",Cours_inactifs_inscriptions_actives[[#This Row],[Code d''option]],"-0",Cours_inactifs_inscriptions_actives[[#This Row],[Version du cours]])</f>
        <v>201-103-RE-10-04</v>
      </c>
      <c r="E23" t="s">
        <v>3876</v>
      </c>
      <c r="F23" t="s">
        <v>344</v>
      </c>
    </row>
    <row r="24" spans="1:6" x14ac:dyDescent="0.25">
      <c r="A24" t="s">
        <v>1220</v>
      </c>
      <c r="B24">
        <v>10</v>
      </c>
      <c r="C24">
        <v>4</v>
      </c>
      <c r="D24" t="str">
        <f>_xlfn.CONCAT(Cours_inactifs_inscriptions_actives[[#This Row],[Code MEQ]],"-",Cours_inactifs_inscriptions_actives[[#This Row],[Code d''option]],"-0",Cours_inactifs_inscriptions_actives[[#This Row],[Version du cours]])</f>
        <v>201-103-RE-10-04</v>
      </c>
      <c r="E24" t="s">
        <v>3876</v>
      </c>
      <c r="F24" t="s">
        <v>344</v>
      </c>
    </row>
    <row r="25" spans="1:6" x14ac:dyDescent="0.25">
      <c r="A25" t="s">
        <v>1220</v>
      </c>
      <c r="B25">
        <v>10</v>
      </c>
      <c r="C25">
        <v>4</v>
      </c>
      <c r="D25" t="str">
        <f>_xlfn.CONCAT(Cours_inactifs_inscriptions_actives[[#This Row],[Code MEQ]],"-",Cours_inactifs_inscriptions_actives[[#This Row],[Code d''option]],"-0",Cours_inactifs_inscriptions_actives[[#This Row],[Version du cours]])</f>
        <v>201-103-RE-10-04</v>
      </c>
      <c r="E25" t="s">
        <v>3876</v>
      </c>
      <c r="F25" t="s">
        <v>344</v>
      </c>
    </row>
    <row r="26" spans="1:6" x14ac:dyDescent="0.25">
      <c r="A26" t="s">
        <v>1220</v>
      </c>
      <c r="B26">
        <v>10</v>
      </c>
      <c r="C26">
        <v>4</v>
      </c>
      <c r="D26" t="str">
        <f>_xlfn.CONCAT(Cours_inactifs_inscriptions_actives[[#This Row],[Code MEQ]],"-",Cours_inactifs_inscriptions_actives[[#This Row],[Code d''option]],"-0",Cours_inactifs_inscriptions_actives[[#This Row],[Version du cours]])</f>
        <v>201-103-RE-10-04</v>
      </c>
      <c r="E26" t="s">
        <v>3876</v>
      </c>
      <c r="F26" t="s">
        <v>344</v>
      </c>
    </row>
    <row r="27" spans="1:6" x14ac:dyDescent="0.25">
      <c r="A27" t="s">
        <v>1220</v>
      </c>
      <c r="B27">
        <v>10</v>
      </c>
      <c r="C27">
        <v>4</v>
      </c>
      <c r="D27" t="str">
        <f>_xlfn.CONCAT(Cours_inactifs_inscriptions_actives[[#This Row],[Code MEQ]],"-",Cours_inactifs_inscriptions_actives[[#This Row],[Code d''option]],"-0",Cours_inactifs_inscriptions_actives[[#This Row],[Version du cours]])</f>
        <v>201-103-RE-10-04</v>
      </c>
      <c r="E27" t="s">
        <v>3876</v>
      </c>
      <c r="F27" t="s">
        <v>344</v>
      </c>
    </row>
    <row r="28" spans="1:6" x14ac:dyDescent="0.25">
      <c r="A28" t="s">
        <v>1220</v>
      </c>
      <c r="B28">
        <v>10</v>
      </c>
      <c r="C28">
        <v>4</v>
      </c>
      <c r="D28" t="str">
        <f>_xlfn.CONCAT(Cours_inactifs_inscriptions_actives[[#This Row],[Code MEQ]],"-",Cours_inactifs_inscriptions_actives[[#This Row],[Code d''option]],"-0",Cours_inactifs_inscriptions_actives[[#This Row],[Version du cours]])</f>
        <v>201-103-RE-10-04</v>
      </c>
      <c r="E28" t="s">
        <v>3876</v>
      </c>
      <c r="F28" t="s">
        <v>344</v>
      </c>
    </row>
    <row r="29" spans="1:6" x14ac:dyDescent="0.25">
      <c r="A29" t="s">
        <v>1220</v>
      </c>
      <c r="B29">
        <v>10</v>
      </c>
      <c r="C29">
        <v>4</v>
      </c>
      <c r="D29" t="str">
        <f>_xlfn.CONCAT(Cours_inactifs_inscriptions_actives[[#This Row],[Code MEQ]],"-",Cours_inactifs_inscriptions_actives[[#This Row],[Code d''option]],"-0",Cours_inactifs_inscriptions_actives[[#This Row],[Version du cours]])</f>
        <v>201-103-RE-10-04</v>
      </c>
      <c r="E29" t="s">
        <v>3876</v>
      </c>
      <c r="F29" t="s">
        <v>344</v>
      </c>
    </row>
    <row r="30" spans="1:6" x14ac:dyDescent="0.25">
      <c r="A30" t="s">
        <v>1220</v>
      </c>
      <c r="B30">
        <v>10</v>
      </c>
      <c r="C30">
        <v>4</v>
      </c>
      <c r="D30" t="str">
        <f>_xlfn.CONCAT(Cours_inactifs_inscriptions_actives[[#This Row],[Code MEQ]],"-",Cours_inactifs_inscriptions_actives[[#This Row],[Code d''option]],"-0",Cours_inactifs_inscriptions_actives[[#This Row],[Version du cours]])</f>
        <v>201-103-RE-10-04</v>
      </c>
      <c r="E30" t="s">
        <v>3876</v>
      </c>
      <c r="F30" t="s">
        <v>344</v>
      </c>
    </row>
    <row r="31" spans="1:6" x14ac:dyDescent="0.25">
      <c r="A31" t="s">
        <v>1220</v>
      </c>
      <c r="B31">
        <v>10</v>
      </c>
      <c r="C31">
        <v>4</v>
      </c>
      <c r="D31" t="str">
        <f>_xlfn.CONCAT(Cours_inactifs_inscriptions_actives[[#This Row],[Code MEQ]],"-",Cours_inactifs_inscriptions_actives[[#This Row],[Code d''option]],"-0",Cours_inactifs_inscriptions_actives[[#This Row],[Version du cours]])</f>
        <v>201-103-RE-10-04</v>
      </c>
      <c r="E31" t="s">
        <v>3876</v>
      </c>
      <c r="F31" t="s">
        <v>344</v>
      </c>
    </row>
    <row r="32" spans="1:6" x14ac:dyDescent="0.25">
      <c r="A32" t="s">
        <v>1220</v>
      </c>
      <c r="B32">
        <v>10</v>
      </c>
      <c r="C32">
        <v>4</v>
      </c>
      <c r="D32" t="str">
        <f>_xlfn.CONCAT(Cours_inactifs_inscriptions_actives[[#This Row],[Code MEQ]],"-",Cours_inactifs_inscriptions_actives[[#This Row],[Code d''option]],"-0",Cours_inactifs_inscriptions_actives[[#This Row],[Version du cours]])</f>
        <v>201-103-RE-10-04</v>
      </c>
      <c r="E32" t="s">
        <v>3876</v>
      </c>
      <c r="F32" t="s">
        <v>344</v>
      </c>
    </row>
    <row r="33" spans="1:6" x14ac:dyDescent="0.25">
      <c r="A33" t="s">
        <v>1220</v>
      </c>
      <c r="B33">
        <v>10</v>
      </c>
      <c r="C33">
        <v>4</v>
      </c>
      <c r="D33" t="str">
        <f>_xlfn.CONCAT(Cours_inactifs_inscriptions_actives[[#This Row],[Code MEQ]],"-",Cours_inactifs_inscriptions_actives[[#This Row],[Code d''option]],"-0",Cours_inactifs_inscriptions_actives[[#This Row],[Version du cours]])</f>
        <v>201-103-RE-10-04</v>
      </c>
      <c r="E33" t="s">
        <v>3876</v>
      </c>
      <c r="F33" t="s">
        <v>344</v>
      </c>
    </row>
    <row r="34" spans="1:6" x14ac:dyDescent="0.25">
      <c r="A34" t="s">
        <v>1220</v>
      </c>
      <c r="B34">
        <v>10</v>
      </c>
      <c r="C34">
        <v>4</v>
      </c>
      <c r="D34" t="str">
        <f>_xlfn.CONCAT(Cours_inactifs_inscriptions_actives[[#This Row],[Code MEQ]],"-",Cours_inactifs_inscriptions_actives[[#This Row],[Code d''option]],"-0",Cours_inactifs_inscriptions_actives[[#This Row],[Version du cours]])</f>
        <v>201-103-RE-10-04</v>
      </c>
      <c r="E34" t="s">
        <v>3876</v>
      </c>
      <c r="F34" t="s">
        <v>344</v>
      </c>
    </row>
    <row r="35" spans="1:6" x14ac:dyDescent="0.25">
      <c r="A35" t="s">
        <v>1220</v>
      </c>
      <c r="B35">
        <v>10</v>
      </c>
      <c r="C35">
        <v>4</v>
      </c>
      <c r="D35" t="str">
        <f>_xlfn.CONCAT(Cours_inactifs_inscriptions_actives[[#This Row],[Code MEQ]],"-",Cours_inactifs_inscriptions_actives[[#This Row],[Code d''option]],"-0",Cours_inactifs_inscriptions_actives[[#This Row],[Version du cours]])</f>
        <v>201-103-RE-10-04</v>
      </c>
      <c r="E35" t="s">
        <v>3876</v>
      </c>
      <c r="F35" t="s">
        <v>344</v>
      </c>
    </row>
    <row r="36" spans="1:6" x14ac:dyDescent="0.25">
      <c r="A36" t="s">
        <v>1220</v>
      </c>
      <c r="B36">
        <v>10</v>
      </c>
      <c r="C36">
        <v>4</v>
      </c>
      <c r="D36" t="str">
        <f>_xlfn.CONCAT(Cours_inactifs_inscriptions_actives[[#This Row],[Code MEQ]],"-",Cours_inactifs_inscriptions_actives[[#This Row],[Code d''option]],"-0",Cours_inactifs_inscriptions_actives[[#This Row],[Version du cours]])</f>
        <v>201-103-RE-10-04</v>
      </c>
      <c r="E36" t="s">
        <v>3876</v>
      </c>
      <c r="F36" t="s">
        <v>344</v>
      </c>
    </row>
    <row r="37" spans="1:6" x14ac:dyDescent="0.25">
      <c r="A37" t="s">
        <v>1220</v>
      </c>
      <c r="B37">
        <v>10</v>
      </c>
      <c r="C37">
        <v>4</v>
      </c>
      <c r="D37" t="str">
        <f>_xlfn.CONCAT(Cours_inactifs_inscriptions_actives[[#This Row],[Code MEQ]],"-",Cours_inactifs_inscriptions_actives[[#This Row],[Code d''option]],"-0",Cours_inactifs_inscriptions_actives[[#This Row],[Version du cours]])</f>
        <v>201-103-RE-10-04</v>
      </c>
      <c r="E37" t="s">
        <v>3876</v>
      </c>
      <c r="F37" t="s">
        <v>344</v>
      </c>
    </row>
    <row r="38" spans="1:6" x14ac:dyDescent="0.25">
      <c r="A38" t="s">
        <v>1220</v>
      </c>
      <c r="B38">
        <v>10</v>
      </c>
      <c r="C38">
        <v>4</v>
      </c>
      <c r="D38" t="str">
        <f>_xlfn.CONCAT(Cours_inactifs_inscriptions_actives[[#This Row],[Code MEQ]],"-",Cours_inactifs_inscriptions_actives[[#This Row],[Code d''option]],"-0",Cours_inactifs_inscriptions_actives[[#This Row],[Version du cours]])</f>
        <v>201-103-RE-10-04</v>
      </c>
      <c r="E38" t="s">
        <v>3876</v>
      </c>
      <c r="F38" t="s">
        <v>344</v>
      </c>
    </row>
    <row r="39" spans="1:6" x14ac:dyDescent="0.25">
      <c r="A39" t="s">
        <v>1220</v>
      </c>
      <c r="B39">
        <v>10</v>
      </c>
      <c r="C39">
        <v>4</v>
      </c>
      <c r="D39" t="str">
        <f>_xlfn.CONCAT(Cours_inactifs_inscriptions_actives[[#This Row],[Code MEQ]],"-",Cours_inactifs_inscriptions_actives[[#This Row],[Code d''option]],"-0",Cours_inactifs_inscriptions_actives[[#This Row],[Version du cours]])</f>
        <v>201-103-RE-10-04</v>
      </c>
      <c r="E39" t="s">
        <v>3876</v>
      </c>
      <c r="F39" t="s">
        <v>344</v>
      </c>
    </row>
    <row r="40" spans="1:6" x14ac:dyDescent="0.25">
      <c r="A40" t="s">
        <v>1220</v>
      </c>
      <c r="B40">
        <v>10</v>
      </c>
      <c r="C40">
        <v>4</v>
      </c>
      <c r="D40" t="str">
        <f>_xlfn.CONCAT(Cours_inactifs_inscriptions_actives[[#This Row],[Code MEQ]],"-",Cours_inactifs_inscriptions_actives[[#This Row],[Code d''option]],"-0",Cours_inactifs_inscriptions_actives[[#This Row],[Version du cours]])</f>
        <v>201-103-RE-10-04</v>
      </c>
      <c r="E40" t="s">
        <v>3876</v>
      </c>
      <c r="F40" t="s">
        <v>344</v>
      </c>
    </row>
    <row r="41" spans="1:6" x14ac:dyDescent="0.25">
      <c r="A41" t="s">
        <v>1220</v>
      </c>
      <c r="B41">
        <v>10</v>
      </c>
      <c r="C41">
        <v>4</v>
      </c>
      <c r="D41" t="str">
        <f>_xlfn.CONCAT(Cours_inactifs_inscriptions_actives[[#This Row],[Code MEQ]],"-",Cours_inactifs_inscriptions_actives[[#This Row],[Code d''option]],"-0",Cours_inactifs_inscriptions_actives[[#This Row],[Version du cours]])</f>
        <v>201-103-RE-10-04</v>
      </c>
      <c r="E41" t="s">
        <v>3876</v>
      </c>
      <c r="F41" t="s">
        <v>344</v>
      </c>
    </row>
    <row r="42" spans="1:6" x14ac:dyDescent="0.25">
      <c r="A42" t="s">
        <v>1220</v>
      </c>
      <c r="B42">
        <v>10</v>
      </c>
      <c r="C42">
        <v>4</v>
      </c>
      <c r="D42" t="str">
        <f>_xlfn.CONCAT(Cours_inactifs_inscriptions_actives[[#This Row],[Code MEQ]],"-",Cours_inactifs_inscriptions_actives[[#This Row],[Code d''option]],"-0",Cours_inactifs_inscriptions_actives[[#This Row],[Version du cours]])</f>
        <v>201-103-RE-10-04</v>
      </c>
      <c r="E42" t="s">
        <v>3876</v>
      </c>
      <c r="F42" t="s">
        <v>344</v>
      </c>
    </row>
    <row r="43" spans="1:6" x14ac:dyDescent="0.25">
      <c r="A43" t="s">
        <v>1220</v>
      </c>
      <c r="B43">
        <v>10</v>
      </c>
      <c r="C43">
        <v>4</v>
      </c>
      <c r="D43" t="str">
        <f>_xlfn.CONCAT(Cours_inactifs_inscriptions_actives[[#This Row],[Code MEQ]],"-",Cours_inactifs_inscriptions_actives[[#This Row],[Code d''option]],"-0",Cours_inactifs_inscriptions_actives[[#This Row],[Version du cours]])</f>
        <v>201-103-RE-10-04</v>
      </c>
      <c r="E43" t="s">
        <v>3876</v>
      </c>
      <c r="F43" t="s">
        <v>344</v>
      </c>
    </row>
    <row r="44" spans="1:6" x14ac:dyDescent="0.25">
      <c r="A44" t="s">
        <v>1220</v>
      </c>
      <c r="B44">
        <v>10</v>
      </c>
      <c r="C44">
        <v>4</v>
      </c>
      <c r="D44" t="str">
        <f>_xlfn.CONCAT(Cours_inactifs_inscriptions_actives[[#This Row],[Code MEQ]],"-",Cours_inactifs_inscriptions_actives[[#This Row],[Code d''option]],"-0",Cours_inactifs_inscriptions_actives[[#This Row],[Version du cours]])</f>
        <v>201-103-RE-10-04</v>
      </c>
      <c r="E44" t="s">
        <v>3876</v>
      </c>
      <c r="F44" t="s">
        <v>344</v>
      </c>
    </row>
    <row r="45" spans="1:6" x14ac:dyDescent="0.25">
      <c r="A45" t="s">
        <v>1220</v>
      </c>
      <c r="B45">
        <v>10</v>
      </c>
      <c r="C45">
        <v>4</v>
      </c>
      <c r="D45" t="str">
        <f>_xlfn.CONCAT(Cours_inactifs_inscriptions_actives[[#This Row],[Code MEQ]],"-",Cours_inactifs_inscriptions_actives[[#This Row],[Code d''option]],"-0",Cours_inactifs_inscriptions_actives[[#This Row],[Version du cours]])</f>
        <v>201-103-RE-10-04</v>
      </c>
      <c r="E45" t="s">
        <v>3876</v>
      </c>
      <c r="F45" t="s">
        <v>344</v>
      </c>
    </row>
    <row r="46" spans="1:6" x14ac:dyDescent="0.25">
      <c r="A46" t="s">
        <v>1220</v>
      </c>
      <c r="B46">
        <v>10</v>
      </c>
      <c r="C46">
        <v>4</v>
      </c>
      <c r="D46" t="str">
        <f>_xlfn.CONCAT(Cours_inactifs_inscriptions_actives[[#This Row],[Code MEQ]],"-",Cours_inactifs_inscriptions_actives[[#This Row],[Code d''option]],"-0",Cours_inactifs_inscriptions_actives[[#This Row],[Version du cours]])</f>
        <v>201-103-RE-10-04</v>
      </c>
      <c r="E46" t="s">
        <v>3876</v>
      </c>
      <c r="F46" t="s">
        <v>344</v>
      </c>
    </row>
    <row r="47" spans="1:6" x14ac:dyDescent="0.25">
      <c r="A47" t="s">
        <v>1220</v>
      </c>
      <c r="B47">
        <v>10</v>
      </c>
      <c r="C47">
        <v>4</v>
      </c>
      <c r="D47" t="str">
        <f>_xlfn.CONCAT(Cours_inactifs_inscriptions_actives[[#This Row],[Code MEQ]],"-",Cours_inactifs_inscriptions_actives[[#This Row],[Code d''option]],"-0",Cours_inactifs_inscriptions_actives[[#This Row],[Version du cours]])</f>
        <v>201-103-RE-10-04</v>
      </c>
      <c r="E47" t="s">
        <v>3876</v>
      </c>
      <c r="F47" t="s">
        <v>344</v>
      </c>
    </row>
    <row r="48" spans="1:6" x14ac:dyDescent="0.25">
      <c r="A48" t="s">
        <v>1220</v>
      </c>
      <c r="B48">
        <v>10</v>
      </c>
      <c r="C48">
        <v>4</v>
      </c>
      <c r="D48" t="str">
        <f>_xlfn.CONCAT(Cours_inactifs_inscriptions_actives[[#This Row],[Code MEQ]],"-",Cours_inactifs_inscriptions_actives[[#This Row],[Code d''option]],"-0",Cours_inactifs_inscriptions_actives[[#This Row],[Version du cours]])</f>
        <v>201-103-RE-10-04</v>
      </c>
      <c r="E48" t="s">
        <v>3876</v>
      </c>
      <c r="F48" t="s">
        <v>344</v>
      </c>
    </row>
    <row r="49" spans="1:6" x14ac:dyDescent="0.25">
      <c r="A49" t="s">
        <v>1220</v>
      </c>
      <c r="B49">
        <v>10</v>
      </c>
      <c r="C49">
        <v>4</v>
      </c>
      <c r="D49" t="str">
        <f>_xlfn.CONCAT(Cours_inactifs_inscriptions_actives[[#This Row],[Code MEQ]],"-",Cours_inactifs_inscriptions_actives[[#This Row],[Code d''option]],"-0",Cours_inactifs_inscriptions_actives[[#This Row],[Version du cours]])</f>
        <v>201-103-RE-10-04</v>
      </c>
      <c r="E49" t="s">
        <v>3876</v>
      </c>
      <c r="F49" t="s">
        <v>344</v>
      </c>
    </row>
    <row r="50" spans="1:6" x14ac:dyDescent="0.25">
      <c r="A50" t="s">
        <v>1220</v>
      </c>
      <c r="B50">
        <v>10</v>
      </c>
      <c r="C50">
        <v>4</v>
      </c>
      <c r="D50" t="str">
        <f>_xlfn.CONCAT(Cours_inactifs_inscriptions_actives[[#This Row],[Code MEQ]],"-",Cours_inactifs_inscriptions_actives[[#This Row],[Code d''option]],"-0",Cours_inactifs_inscriptions_actives[[#This Row],[Version du cours]])</f>
        <v>201-103-RE-10-04</v>
      </c>
      <c r="E50" t="s">
        <v>3876</v>
      </c>
      <c r="F50" t="s">
        <v>344</v>
      </c>
    </row>
    <row r="51" spans="1:6" x14ac:dyDescent="0.25">
      <c r="A51" t="s">
        <v>1220</v>
      </c>
      <c r="B51">
        <v>10</v>
      </c>
      <c r="C51">
        <v>4</v>
      </c>
      <c r="D51" t="str">
        <f>_xlfn.CONCAT(Cours_inactifs_inscriptions_actives[[#This Row],[Code MEQ]],"-",Cours_inactifs_inscriptions_actives[[#This Row],[Code d''option]],"-0",Cours_inactifs_inscriptions_actives[[#This Row],[Version du cours]])</f>
        <v>201-103-RE-10-04</v>
      </c>
      <c r="E51" t="s">
        <v>3876</v>
      </c>
      <c r="F51" t="s">
        <v>344</v>
      </c>
    </row>
    <row r="52" spans="1:6" x14ac:dyDescent="0.25">
      <c r="A52" t="s">
        <v>1220</v>
      </c>
      <c r="B52">
        <v>10</v>
      </c>
      <c r="C52">
        <v>4</v>
      </c>
      <c r="D52" t="str">
        <f>_xlfn.CONCAT(Cours_inactifs_inscriptions_actives[[#This Row],[Code MEQ]],"-",Cours_inactifs_inscriptions_actives[[#This Row],[Code d''option]],"-0",Cours_inactifs_inscriptions_actives[[#This Row],[Version du cours]])</f>
        <v>201-103-RE-10-04</v>
      </c>
      <c r="E52" t="s">
        <v>3876</v>
      </c>
      <c r="F52" t="s">
        <v>344</v>
      </c>
    </row>
    <row r="53" spans="1:6" x14ac:dyDescent="0.25">
      <c r="A53" t="s">
        <v>1220</v>
      </c>
      <c r="B53">
        <v>10</v>
      </c>
      <c r="C53">
        <v>4</v>
      </c>
      <c r="D53" t="str">
        <f>_xlfn.CONCAT(Cours_inactifs_inscriptions_actives[[#This Row],[Code MEQ]],"-",Cours_inactifs_inscriptions_actives[[#This Row],[Code d''option]],"-0",Cours_inactifs_inscriptions_actives[[#This Row],[Version du cours]])</f>
        <v>201-103-RE-10-04</v>
      </c>
      <c r="E53" t="s">
        <v>3876</v>
      </c>
      <c r="F53" t="s">
        <v>344</v>
      </c>
    </row>
    <row r="54" spans="1:6" x14ac:dyDescent="0.25">
      <c r="A54" t="s">
        <v>1220</v>
      </c>
      <c r="B54">
        <v>10</v>
      </c>
      <c r="C54">
        <v>4</v>
      </c>
      <c r="D54" t="str">
        <f>_xlfn.CONCAT(Cours_inactifs_inscriptions_actives[[#This Row],[Code MEQ]],"-",Cours_inactifs_inscriptions_actives[[#This Row],[Code d''option]],"-0",Cours_inactifs_inscriptions_actives[[#This Row],[Version du cours]])</f>
        <v>201-103-RE-10-04</v>
      </c>
      <c r="E54" t="s">
        <v>3876</v>
      </c>
      <c r="F54" t="s">
        <v>344</v>
      </c>
    </row>
    <row r="55" spans="1:6" x14ac:dyDescent="0.25">
      <c r="A55" t="s">
        <v>1220</v>
      </c>
      <c r="B55">
        <v>10</v>
      </c>
      <c r="C55">
        <v>4</v>
      </c>
      <c r="D55" t="str">
        <f>_xlfn.CONCAT(Cours_inactifs_inscriptions_actives[[#This Row],[Code MEQ]],"-",Cours_inactifs_inscriptions_actives[[#This Row],[Code d''option]],"-0",Cours_inactifs_inscriptions_actives[[#This Row],[Version du cours]])</f>
        <v>201-103-RE-10-04</v>
      </c>
      <c r="E55" t="s">
        <v>3876</v>
      </c>
      <c r="F55" t="s">
        <v>344</v>
      </c>
    </row>
    <row r="56" spans="1:6" x14ac:dyDescent="0.25">
      <c r="A56" t="s">
        <v>1220</v>
      </c>
      <c r="B56">
        <v>10</v>
      </c>
      <c r="C56">
        <v>4</v>
      </c>
      <c r="D56" t="str">
        <f>_xlfn.CONCAT(Cours_inactifs_inscriptions_actives[[#This Row],[Code MEQ]],"-",Cours_inactifs_inscriptions_actives[[#This Row],[Code d''option]],"-0",Cours_inactifs_inscriptions_actives[[#This Row],[Version du cours]])</f>
        <v>201-103-RE-10-04</v>
      </c>
      <c r="E56" t="s">
        <v>3876</v>
      </c>
      <c r="F56" t="s">
        <v>344</v>
      </c>
    </row>
    <row r="57" spans="1:6" x14ac:dyDescent="0.25">
      <c r="A57" t="s">
        <v>1220</v>
      </c>
      <c r="B57">
        <v>10</v>
      </c>
      <c r="C57">
        <v>4</v>
      </c>
      <c r="D57" t="str">
        <f>_xlfn.CONCAT(Cours_inactifs_inscriptions_actives[[#This Row],[Code MEQ]],"-",Cours_inactifs_inscriptions_actives[[#This Row],[Code d''option]],"-0",Cours_inactifs_inscriptions_actives[[#This Row],[Version du cours]])</f>
        <v>201-103-RE-10-04</v>
      </c>
      <c r="E57" t="s">
        <v>3876</v>
      </c>
      <c r="F57" t="s">
        <v>344</v>
      </c>
    </row>
    <row r="58" spans="1:6" x14ac:dyDescent="0.25">
      <c r="A58" t="s">
        <v>1220</v>
      </c>
      <c r="B58">
        <v>10</v>
      </c>
      <c r="C58">
        <v>4</v>
      </c>
      <c r="D58" t="str">
        <f>_xlfn.CONCAT(Cours_inactifs_inscriptions_actives[[#This Row],[Code MEQ]],"-",Cours_inactifs_inscriptions_actives[[#This Row],[Code d''option]],"-0",Cours_inactifs_inscriptions_actives[[#This Row],[Version du cours]])</f>
        <v>201-103-RE-10-04</v>
      </c>
      <c r="E58" t="s">
        <v>3876</v>
      </c>
      <c r="F58" t="s">
        <v>344</v>
      </c>
    </row>
    <row r="59" spans="1:6" x14ac:dyDescent="0.25">
      <c r="A59" t="s">
        <v>1220</v>
      </c>
      <c r="B59">
        <v>10</v>
      </c>
      <c r="C59">
        <v>4</v>
      </c>
      <c r="D59" t="str">
        <f>_xlfn.CONCAT(Cours_inactifs_inscriptions_actives[[#This Row],[Code MEQ]],"-",Cours_inactifs_inscriptions_actives[[#This Row],[Code d''option]],"-0",Cours_inactifs_inscriptions_actives[[#This Row],[Version du cours]])</f>
        <v>201-103-RE-10-04</v>
      </c>
      <c r="E59" t="s">
        <v>3876</v>
      </c>
      <c r="F59" t="s">
        <v>344</v>
      </c>
    </row>
    <row r="60" spans="1:6" x14ac:dyDescent="0.25">
      <c r="A60" t="s">
        <v>1220</v>
      </c>
      <c r="B60">
        <v>10</v>
      </c>
      <c r="C60">
        <v>4</v>
      </c>
      <c r="D60" t="str">
        <f>_xlfn.CONCAT(Cours_inactifs_inscriptions_actives[[#This Row],[Code MEQ]],"-",Cours_inactifs_inscriptions_actives[[#This Row],[Code d''option]],"-0",Cours_inactifs_inscriptions_actives[[#This Row],[Version du cours]])</f>
        <v>201-103-RE-10-04</v>
      </c>
      <c r="E60" t="s">
        <v>3876</v>
      </c>
      <c r="F60" t="s">
        <v>344</v>
      </c>
    </row>
    <row r="61" spans="1:6" x14ac:dyDescent="0.25">
      <c r="A61" t="s">
        <v>1220</v>
      </c>
      <c r="B61">
        <v>10</v>
      </c>
      <c r="C61">
        <v>4</v>
      </c>
      <c r="D61" t="str">
        <f>_xlfn.CONCAT(Cours_inactifs_inscriptions_actives[[#This Row],[Code MEQ]],"-",Cours_inactifs_inscriptions_actives[[#This Row],[Code d''option]],"-0",Cours_inactifs_inscriptions_actives[[#This Row],[Version du cours]])</f>
        <v>201-103-RE-10-04</v>
      </c>
      <c r="E61" t="s">
        <v>3876</v>
      </c>
      <c r="F61" t="s">
        <v>344</v>
      </c>
    </row>
    <row r="62" spans="1:6" x14ac:dyDescent="0.25">
      <c r="A62" t="s">
        <v>1220</v>
      </c>
      <c r="B62">
        <v>10</v>
      </c>
      <c r="C62">
        <v>4</v>
      </c>
      <c r="D62" t="str">
        <f>_xlfn.CONCAT(Cours_inactifs_inscriptions_actives[[#This Row],[Code MEQ]],"-",Cours_inactifs_inscriptions_actives[[#This Row],[Code d''option]],"-0",Cours_inactifs_inscriptions_actives[[#This Row],[Version du cours]])</f>
        <v>201-103-RE-10-04</v>
      </c>
      <c r="E62" t="s">
        <v>3876</v>
      </c>
      <c r="F62" t="s">
        <v>344</v>
      </c>
    </row>
    <row r="63" spans="1:6" x14ac:dyDescent="0.25">
      <c r="A63" t="s">
        <v>1220</v>
      </c>
      <c r="B63">
        <v>10</v>
      </c>
      <c r="C63">
        <v>4</v>
      </c>
      <c r="D63" t="str">
        <f>_xlfn.CONCAT(Cours_inactifs_inscriptions_actives[[#This Row],[Code MEQ]],"-",Cours_inactifs_inscriptions_actives[[#This Row],[Code d''option]],"-0",Cours_inactifs_inscriptions_actives[[#This Row],[Version du cours]])</f>
        <v>201-103-RE-10-04</v>
      </c>
      <c r="E63" t="s">
        <v>3876</v>
      </c>
      <c r="F63" t="s">
        <v>344</v>
      </c>
    </row>
    <row r="64" spans="1:6" x14ac:dyDescent="0.25">
      <c r="A64" t="s">
        <v>1220</v>
      </c>
      <c r="B64">
        <v>10</v>
      </c>
      <c r="C64">
        <v>4</v>
      </c>
      <c r="D64" t="str">
        <f>_xlfn.CONCAT(Cours_inactifs_inscriptions_actives[[#This Row],[Code MEQ]],"-",Cours_inactifs_inscriptions_actives[[#This Row],[Code d''option]],"-0",Cours_inactifs_inscriptions_actives[[#This Row],[Version du cours]])</f>
        <v>201-103-RE-10-04</v>
      </c>
      <c r="E64" t="s">
        <v>3876</v>
      </c>
      <c r="F64" t="s">
        <v>344</v>
      </c>
    </row>
    <row r="65" spans="1:6" x14ac:dyDescent="0.25">
      <c r="A65" t="s">
        <v>1394</v>
      </c>
      <c r="B65">
        <v>60</v>
      </c>
      <c r="C65">
        <v>1</v>
      </c>
      <c r="D65" t="str">
        <f>_xlfn.CONCAT(Cours_inactifs_inscriptions_actives[[#This Row],[Code MEQ]],"-",Cours_inactifs_inscriptions_actives[[#This Row],[Code d''option]],"-0",Cours_inactifs_inscriptions_actives[[#This Row],[Version du cours]])</f>
        <v>201-SH2-RE-60-01</v>
      </c>
      <c r="E65" t="s">
        <v>3882</v>
      </c>
      <c r="F65" t="s">
        <v>344</v>
      </c>
    </row>
    <row r="66" spans="1:6" x14ac:dyDescent="0.25">
      <c r="A66" t="s">
        <v>1394</v>
      </c>
      <c r="B66">
        <v>60</v>
      </c>
      <c r="C66">
        <v>1</v>
      </c>
      <c r="D66" t="str">
        <f>_xlfn.CONCAT(Cours_inactifs_inscriptions_actives[[#This Row],[Code MEQ]],"-",Cours_inactifs_inscriptions_actives[[#This Row],[Code d''option]],"-0",Cours_inactifs_inscriptions_actives[[#This Row],[Version du cours]])</f>
        <v>201-SH2-RE-60-01</v>
      </c>
      <c r="E66" t="s">
        <v>3882</v>
      </c>
      <c r="F66" t="s">
        <v>344</v>
      </c>
    </row>
    <row r="67" spans="1:6" x14ac:dyDescent="0.25">
      <c r="A67" t="s">
        <v>1394</v>
      </c>
      <c r="B67">
        <v>60</v>
      </c>
      <c r="C67">
        <v>1</v>
      </c>
      <c r="D67" t="str">
        <f>_xlfn.CONCAT(Cours_inactifs_inscriptions_actives[[#This Row],[Code MEQ]],"-",Cours_inactifs_inscriptions_actives[[#This Row],[Code d''option]],"-0",Cours_inactifs_inscriptions_actives[[#This Row],[Version du cours]])</f>
        <v>201-SH2-RE-60-01</v>
      </c>
      <c r="E67" t="s">
        <v>3882</v>
      </c>
      <c r="F67" t="s">
        <v>344</v>
      </c>
    </row>
    <row r="68" spans="1:6" x14ac:dyDescent="0.25">
      <c r="A68" t="s">
        <v>1394</v>
      </c>
      <c r="B68">
        <v>60</v>
      </c>
      <c r="C68">
        <v>1</v>
      </c>
      <c r="D68" t="str">
        <f>_xlfn.CONCAT(Cours_inactifs_inscriptions_actives[[#This Row],[Code MEQ]],"-",Cours_inactifs_inscriptions_actives[[#This Row],[Code d''option]],"-0",Cours_inactifs_inscriptions_actives[[#This Row],[Version du cours]])</f>
        <v>201-SH2-RE-60-01</v>
      </c>
      <c r="E68" t="s">
        <v>3882</v>
      </c>
      <c r="F68" t="s">
        <v>344</v>
      </c>
    </row>
    <row r="69" spans="1:6" x14ac:dyDescent="0.25">
      <c r="A69" t="s">
        <v>1394</v>
      </c>
      <c r="B69">
        <v>60</v>
      </c>
      <c r="C69">
        <v>1</v>
      </c>
      <c r="D69" t="str">
        <f>_xlfn.CONCAT(Cours_inactifs_inscriptions_actives[[#This Row],[Code MEQ]],"-",Cours_inactifs_inscriptions_actives[[#This Row],[Code d''option]],"-0",Cours_inactifs_inscriptions_actives[[#This Row],[Version du cours]])</f>
        <v>201-SH2-RE-60-01</v>
      </c>
      <c r="E69" t="s">
        <v>3882</v>
      </c>
      <c r="F69" t="s">
        <v>344</v>
      </c>
    </row>
    <row r="70" spans="1:6" x14ac:dyDescent="0.25">
      <c r="A70" t="s">
        <v>1394</v>
      </c>
      <c r="B70">
        <v>60</v>
      </c>
      <c r="C70">
        <v>1</v>
      </c>
      <c r="D70" t="str">
        <f>_xlfn.CONCAT(Cours_inactifs_inscriptions_actives[[#This Row],[Code MEQ]],"-",Cours_inactifs_inscriptions_actives[[#This Row],[Code d''option]],"-0",Cours_inactifs_inscriptions_actives[[#This Row],[Version du cours]])</f>
        <v>201-SH2-RE-60-01</v>
      </c>
      <c r="E70" t="s">
        <v>3882</v>
      </c>
      <c r="F70" t="s">
        <v>344</v>
      </c>
    </row>
    <row r="71" spans="1:6" x14ac:dyDescent="0.25">
      <c r="A71" t="s">
        <v>1394</v>
      </c>
      <c r="B71">
        <v>60</v>
      </c>
      <c r="C71">
        <v>1</v>
      </c>
      <c r="D71" t="str">
        <f>_xlfn.CONCAT(Cours_inactifs_inscriptions_actives[[#This Row],[Code MEQ]],"-",Cours_inactifs_inscriptions_actives[[#This Row],[Code d''option]],"-0",Cours_inactifs_inscriptions_actives[[#This Row],[Version du cours]])</f>
        <v>201-SH2-RE-60-01</v>
      </c>
      <c r="E71" t="s">
        <v>3882</v>
      </c>
      <c r="F71" t="s">
        <v>344</v>
      </c>
    </row>
    <row r="72" spans="1:6" x14ac:dyDescent="0.25">
      <c r="A72" t="s">
        <v>1394</v>
      </c>
      <c r="B72">
        <v>60</v>
      </c>
      <c r="C72">
        <v>1</v>
      </c>
      <c r="D72" t="str">
        <f>_xlfn.CONCAT(Cours_inactifs_inscriptions_actives[[#This Row],[Code MEQ]],"-",Cours_inactifs_inscriptions_actives[[#This Row],[Code d''option]],"-0",Cours_inactifs_inscriptions_actives[[#This Row],[Version du cours]])</f>
        <v>201-SH2-RE-60-01</v>
      </c>
      <c r="E72" t="s">
        <v>3882</v>
      </c>
      <c r="F72" t="s">
        <v>344</v>
      </c>
    </row>
    <row r="73" spans="1:6" x14ac:dyDescent="0.25">
      <c r="A73" t="s">
        <v>1469</v>
      </c>
      <c r="B73">
        <v>70</v>
      </c>
      <c r="C73">
        <v>1</v>
      </c>
      <c r="D73" t="str">
        <f>_xlfn.CONCAT(Cours_inactifs_inscriptions_actives[[#This Row],[Code MEQ]],"-",Cours_inactifs_inscriptions_actives[[#This Row],[Code d''option]],"-0",Cours_inactifs_inscriptions_actives[[#This Row],[Version du cours]])</f>
        <v>300-300-RE-70-01</v>
      </c>
      <c r="E73" t="s">
        <v>3880</v>
      </c>
      <c r="F73" t="s">
        <v>344</v>
      </c>
    </row>
    <row r="74" spans="1:6" x14ac:dyDescent="0.25">
      <c r="A74" t="s">
        <v>1469</v>
      </c>
      <c r="B74">
        <v>70</v>
      </c>
      <c r="C74">
        <v>1</v>
      </c>
      <c r="D74" t="str">
        <f>_xlfn.CONCAT(Cours_inactifs_inscriptions_actives[[#This Row],[Code MEQ]],"-",Cours_inactifs_inscriptions_actives[[#This Row],[Code d''option]],"-0",Cours_inactifs_inscriptions_actives[[#This Row],[Version du cours]])</f>
        <v>300-300-RE-70-01</v>
      </c>
      <c r="E74" t="s">
        <v>3880</v>
      </c>
      <c r="F74" t="s">
        <v>344</v>
      </c>
    </row>
    <row r="75" spans="1:6" x14ac:dyDescent="0.25">
      <c r="A75" t="s">
        <v>1469</v>
      </c>
      <c r="B75">
        <v>70</v>
      </c>
      <c r="C75">
        <v>1</v>
      </c>
      <c r="D75" t="str">
        <f>_xlfn.CONCAT(Cours_inactifs_inscriptions_actives[[#This Row],[Code MEQ]],"-",Cours_inactifs_inscriptions_actives[[#This Row],[Code d''option]],"-0",Cours_inactifs_inscriptions_actives[[#This Row],[Version du cours]])</f>
        <v>300-300-RE-70-01</v>
      </c>
      <c r="E75" t="s">
        <v>3880</v>
      </c>
      <c r="F75" t="s">
        <v>344</v>
      </c>
    </row>
    <row r="76" spans="1:6" x14ac:dyDescent="0.25">
      <c r="A76" t="s">
        <v>1469</v>
      </c>
      <c r="B76">
        <v>70</v>
      </c>
      <c r="C76">
        <v>1</v>
      </c>
      <c r="D76" t="str">
        <f>_xlfn.CONCAT(Cours_inactifs_inscriptions_actives[[#This Row],[Code MEQ]],"-",Cours_inactifs_inscriptions_actives[[#This Row],[Code d''option]],"-0",Cours_inactifs_inscriptions_actives[[#This Row],[Version du cours]])</f>
        <v>300-300-RE-70-01</v>
      </c>
      <c r="E76" t="s">
        <v>3880</v>
      </c>
      <c r="F76" t="s">
        <v>344</v>
      </c>
    </row>
    <row r="77" spans="1:6" x14ac:dyDescent="0.25">
      <c r="A77" t="s">
        <v>1469</v>
      </c>
      <c r="B77">
        <v>70</v>
      </c>
      <c r="C77">
        <v>1</v>
      </c>
      <c r="D77" t="str">
        <f>_xlfn.CONCAT(Cours_inactifs_inscriptions_actives[[#This Row],[Code MEQ]],"-",Cours_inactifs_inscriptions_actives[[#This Row],[Code d''option]],"-0",Cours_inactifs_inscriptions_actives[[#This Row],[Version du cours]])</f>
        <v>300-300-RE-70-01</v>
      </c>
      <c r="E77" t="s">
        <v>3880</v>
      </c>
      <c r="F77" t="s">
        <v>344</v>
      </c>
    </row>
    <row r="78" spans="1:6" x14ac:dyDescent="0.25">
      <c r="A78" t="s">
        <v>1469</v>
      </c>
      <c r="B78">
        <v>70</v>
      </c>
      <c r="C78">
        <v>1</v>
      </c>
      <c r="D78" t="str">
        <f>_xlfn.CONCAT(Cours_inactifs_inscriptions_actives[[#This Row],[Code MEQ]],"-",Cours_inactifs_inscriptions_actives[[#This Row],[Code d''option]],"-0",Cours_inactifs_inscriptions_actives[[#This Row],[Version du cours]])</f>
        <v>300-300-RE-70-01</v>
      </c>
      <c r="E78" t="s">
        <v>3880</v>
      </c>
      <c r="F78" t="s">
        <v>344</v>
      </c>
    </row>
    <row r="79" spans="1:6" x14ac:dyDescent="0.25">
      <c r="A79" t="s">
        <v>1469</v>
      </c>
      <c r="B79">
        <v>70</v>
      </c>
      <c r="C79">
        <v>1</v>
      </c>
      <c r="D79" t="str">
        <f>_xlfn.CONCAT(Cours_inactifs_inscriptions_actives[[#This Row],[Code MEQ]],"-",Cours_inactifs_inscriptions_actives[[#This Row],[Code d''option]],"-0",Cours_inactifs_inscriptions_actives[[#This Row],[Version du cours]])</f>
        <v>300-300-RE-70-01</v>
      </c>
      <c r="E79" t="s">
        <v>3880</v>
      </c>
      <c r="F79" t="s">
        <v>344</v>
      </c>
    </row>
    <row r="80" spans="1:6" x14ac:dyDescent="0.25">
      <c r="A80" t="s">
        <v>1469</v>
      </c>
      <c r="B80">
        <v>70</v>
      </c>
      <c r="C80">
        <v>1</v>
      </c>
      <c r="D80" t="str">
        <f>_xlfn.CONCAT(Cours_inactifs_inscriptions_actives[[#This Row],[Code MEQ]],"-",Cours_inactifs_inscriptions_actives[[#This Row],[Code d''option]],"-0",Cours_inactifs_inscriptions_actives[[#This Row],[Version du cours]])</f>
        <v>300-300-RE-70-01</v>
      </c>
      <c r="E80" t="s">
        <v>3880</v>
      </c>
      <c r="F80" t="s">
        <v>344</v>
      </c>
    </row>
    <row r="81" spans="1:6" x14ac:dyDescent="0.25">
      <c r="A81" t="s">
        <v>1469</v>
      </c>
      <c r="B81">
        <v>70</v>
      </c>
      <c r="C81">
        <v>1</v>
      </c>
      <c r="D81" t="str">
        <f>_xlfn.CONCAT(Cours_inactifs_inscriptions_actives[[#This Row],[Code MEQ]],"-",Cours_inactifs_inscriptions_actives[[#This Row],[Code d''option]],"-0",Cours_inactifs_inscriptions_actives[[#This Row],[Version du cours]])</f>
        <v>300-300-RE-70-01</v>
      </c>
      <c r="E81" t="s">
        <v>3880</v>
      </c>
      <c r="F81" t="s">
        <v>344</v>
      </c>
    </row>
    <row r="82" spans="1:6" x14ac:dyDescent="0.25">
      <c r="A82" t="s">
        <v>1469</v>
      </c>
      <c r="B82">
        <v>75</v>
      </c>
      <c r="C82">
        <v>1</v>
      </c>
      <c r="D82" t="str">
        <f>_xlfn.CONCAT(Cours_inactifs_inscriptions_actives[[#This Row],[Code MEQ]],"-",Cours_inactifs_inscriptions_actives[[#This Row],[Code d''option]],"-0",Cours_inactifs_inscriptions_actives[[#This Row],[Version du cours]])</f>
        <v>300-300-RE-75-01</v>
      </c>
      <c r="E82" t="s">
        <v>3878</v>
      </c>
      <c r="F82" t="s">
        <v>344</v>
      </c>
    </row>
    <row r="83" spans="1:6" x14ac:dyDescent="0.25">
      <c r="A83" t="s">
        <v>1469</v>
      </c>
      <c r="B83">
        <v>75</v>
      </c>
      <c r="C83">
        <v>1</v>
      </c>
      <c r="D83" t="str">
        <f>_xlfn.CONCAT(Cours_inactifs_inscriptions_actives[[#This Row],[Code MEQ]],"-",Cours_inactifs_inscriptions_actives[[#This Row],[Code d''option]],"-0",Cours_inactifs_inscriptions_actives[[#This Row],[Version du cours]])</f>
        <v>300-300-RE-75-01</v>
      </c>
      <c r="E83" t="s">
        <v>3878</v>
      </c>
      <c r="F83" t="s">
        <v>344</v>
      </c>
    </row>
    <row r="84" spans="1:6" x14ac:dyDescent="0.25">
      <c r="A84" t="s">
        <v>2821</v>
      </c>
      <c r="B84">
        <v>60</v>
      </c>
      <c r="C84">
        <v>4</v>
      </c>
      <c r="D84" t="str">
        <f>_xlfn.CONCAT(Cours_inactifs_inscriptions_actives[[#This Row],[Code MEQ]],"-",Cours_inactifs_inscriptions_actives[[#This Row],[Code d''option]],"-0",Cours_inactifs_inscriptions_actives[[#This Row],[Version du cours]])</f>
        <v>601-102-MQ-60-04</v>
      </c>
      <c r="E84" t="s">
        <v>3877</v>
      </c>
      <c r="F84" t="s">
        <v>344</v>
      </c>
    </row>
    <row r="85" spans="1:6" x14ac:dyDescent="0.25">
      <c r="A85" t="s">
        <v>2821</v>
      </c>
      <c r="B85">
        <v>60</v>
      </c>
      <c r="C85">
        <v>4</v>
      </c>
      <c r="D85" t="str">
        <f>_xlfn.CONCAT(Cours_inactifs_inscriptions_actives[[#This Row],[Code MEQ]],"-",Cours_inactifs_inscriptions_actives[[#This Row],[Code d''option]],"-0",Cours_inactifs_inscriptions_actives[[#This Row],[Version du cours]])</f>
        <v>601-102-MQ-60-04</v>
      </c>
      <c r="E85" t="s">
        <v>3877</v>
      </c>
      <c r="F85" t="s">
        <v>344</v>
      </c>
    </row>
    <row r="86" spans="1:6" x14ac:dyDescent="0.25">
      <c r="A86" t="s">
        <v>2821</v>
      </c>
      <c r="B86">
        <v>60</v>
      </c>
      <c r="C86">
        <v>4</v>
      </c>
      <c r="D86" t="str">
        <f>_xlfn.CONCAT(Cours_inactifs_inscriptions_actives[[#This Row],[Code MEQ]],"-",Cours_inactifs_inscriptions_actives[[#This Row],[Code d''option]],"-0",Cours_inactifs_inscriptions_actives[[#This Row],[Version du cours]])</f>
        <v>601-102-MQ-60-04</v>
      </c>
      <c r="E86" t="s">
        <v>3877</v>
      </c>
      <c r="F86" t="s">
        <v>344</v>
      </c>
    </row>
    <row r="87" spans="1:6" x14ac:dyDescent="0.25">
      <c r="A87" t="s">
        <v>2821</v>
      </c>
      <c r="B87">
        <v>60</v>
      </c>
      <c r="C87">
        <v>4</v>
      </c>
      <c r="D87" t="str">
        <f>_xlfn.CONCAT(Cours_inactifs_inscriptions_actives[[#This Row],[Code MEQ]],"-",Cours_inactifs_inscriptions_actives[[#This Row],[Code d''option]],"-0",Cours_inactifs_inscriptions_actives[[#This Row],[Version du cours]])</f>
        <v>601-102-MQ-60-04</v>
      </c>
      <c r="E87" t="s">
        <v>3877</v>
      </c>
      <c r="F87" t="s">
        <v>344</v>
      </c>
    </row>
    <row r="88" spans="1:6" x14ac:dyDescent="0.25">
      <c r="A88" t="s">
        <v>2821</v>
      </c>
      <c r="B88">
        <v>60</v>
      </c>
      <c r="C88">
        <v>4</v>
      </c>
      <c r="D88" t="str">
        <f>_xlfn.CONCAT(Cours_inactifs_inscriptions_actives[[#This Row],[Code MEQ]],"-",Cours_inactifs_inscriptions_actives[[#This Row],[Code d''option]],"-0",Cours_inactifs_inscriptions_actives[[#This Row],[Version du cours]])</f>
        <v>601-102-MQ-60-04</v>
      </c>
      <c r="E88" t="s">
        <v>3877</v>
      </c>
      <c r="F88" t="s">
        <v>344</v>
      </c>
    </row>
    <row r="89" spans="1:6" x14ac:dyDescent="0.25">
      <c r="A89" t="s">
        <v>2821</v>
      </c>
      <c r="B89">
        <v>60</v>
      </c>
      <c r="C89">
        <v>4</v>
      </c>
      <c r="D89" t="str">
        <f>_xlfn.CONCAT(Cours_inactifs_inscriptions_actives[[#This Row],[Code MEQ]],"-",Cours_inactifs_inscriptions_actives[[#This Row],[Code d''option]],"-0",Cours_inactifs_inscriptions_actives[[#This Row],[Version du cours]])</f>
        <v>601-102-MQ-60-04</v>
      </c>
      <c r="E89" t="s">
        <v>3877</v>
      </c>
      <c r="F89" t="s">
        <v>344</v>
      </c>
    </row>
    <row r="90" spans="1:6" x14ac:dyDescent="0.25">
      <c r="A90" t="s">
        <v>2821</v>
      </c>
      <c r="B90">
        <v>60</v>
      </c>
      <c r="C90">
        <v>4</v>
      </c>
      <c r="D90" t="str">
        <f>_xlfn.CONCAT(Cours_inactifs_inscriptions_actives[[#This Row],[Code MEQ]],"-",Cours_inactifs_inscriptions_actives[[#This Row],[Code d''option]],"-0",Cours_inactifs_inscriptions_actives[[#This Row],[Version du cours]])</f>
        <v>601-102-MQ-60-04</v>
      </c>
      <c r="E90" t="s">
        <v>3877</v>
      </c>
      <c r="F90" t="s">
        <v>344</v>
      </c>
    </row>
    <row r="91" spans="1:6" x14ac:dyDescent="0.25">
      <c r="A91" t="s">
        <v>2821</v>
      </c>
      <c r="B91">
        <v>60</v>
      </c>
      <c r="C91">
        <v>4</v>
      </c>
      <c r="D91" t="str">
        <f>_xlfn.CONCAT(Cours_inactifs_inscriptions_actives[[#This Row],[Code MEQ]],"-",Cours_inactifs_inscriptions_actives[[#This Row],[Code d''option]],"-0",Cours_inactifs_inscriptions_actives[[#This Row],[Version du cours]])</f>
        <v>601-102-MQ-60-04</v>
      </c>
      <c r="E91" t="s">
        <v>3877</v>
      </c>
      <c r="F91" t="s">
        <v>344</v>
      </c>
    </row>
    <row r="92" spans="1:6" x14ac:dyDescent="0.25">
      <c r="A92" t="s">
        <v>2821</v>
      </c>
      <c r="B92">
        <v>60</v>
      </c>
      <c r="C92">
        <v>4</v>
      </c>
      <c r="D92" t="str">
        <f>_xlfn.CONCAT(Cours_inactifs_inscriptions_actives[[#This Row],[Code MEQ]],"-",Cours_inactifs_inscriptions_actives[[#This Row],[Code d''option]],"-0",Cours_inactifs_inscriptions_actives[[#This Row],[Version du cours]])</f>
        <v>601-102-MQ-60-04</v>
      </c>
      <c r="E92" t="s">
        <v>3877</v>
      </c>
      <c r="F92" t="s">
        <v>344</v>
      </c>
    </row>
    <row r="93" spans="1:6" x14ac:dyDescent="0.25">
      <c r="A93" t="s">
        <v>2821</v>
      </c>
      <c r="B93">
        <v>60</v>
      </c>
      <c r="C93">
        <v>4</v>
      </c>
      <c r="D93" t="str">
        <f>_xlfn.CONCAT(Cours_inactifs_inscriptions_actives[[#This Row],[Code MEQ]],"-",Cours_inactifs_inscriptions_actives[[#This Row],[Code d''option]],"-0",Cours_inactifs_inscriptions_actives[[#This Row],[Version du cours]])</f>
        <v>601-102-MQ-60-04</v>
      </c>
      <c r="E93" t="s">
        <v>3877</v>
      </c>
      <c r="F93" t="s">
        <v>344</v>
      </c>
    </row>
    <row r="94" spans="1:6" x14ac:dyDescent="0.25">
      <c r="A94" t="s">
        <v>2821</v>
      </c>
      <c r="B94">
        <v>60</v>
      </c>
      <c r="C94">
        <v>4</v>
      </c>
      <c r="D94" t="str">
        <f>_xlfn.CONCAT(Cours_inactifs_inscriptions_actives[[#This Row],[Code MEQ]],"-",Cours_inactifs_inscriptions_actives[[#This Row],[Code d''option]],"-0",Cours_inactifs_inscriptions_actives[[#This Row],[Version du cours]])</f>
        <v>601-102-MQ-60-04</v>
      </c>
      <c r="E94" t="s">
        <v>3877</v>
      </c>
      <c r="F94" t="s">
        <v>344</v>
      </c>
    </row>
    <row r="95" spans="1:6" x14ac:dyDescent="0.25">
      <c r="A95" t="s">
        <v>2821</v>
      </c>
      <c r="B95">
        <v>60</v>
      </c>
      <c r="C95">
        <v>4</v>
      </c>
      <c r="D95" t="str">
        <f>_xlfn.CONCAT(Cours_inactifs_inscriptions_actives[[#This Row],[Code MEQ]],"-",Cours_inactifs_inscriptions_actives[[#This Row],[Code d''option]],"-0",Cours_inactifs_inscriptions_actives[[#This Row],[Version du cours]])</f>
        <v>601-102-MQ-60-04</v>
      </c>
      <c r="E95" t="s">
        <v>3877</v>
      </c>
      <c r="F95" t="s">
        <v>344</v>
      </c>
    </row>
    <row r="96" spans="1:6" x14ac:dyDescent="0.25">
      <c r="A96" t="s">
        <v>2821</v>
      </c>
      <c r="B96">
        <v>60</v>
      </c>
      <c r="C96">
        <v>4</v>
      </c>
      <c r="D96" t="str">
        <f>_xlfn.CONCAT(Cours_inactifs_inscriptions_actives[[#This Row],[Code MEQ]],"-",Cours_inactifs_inscriptions_actives[[#This Row],[Code d''option]],"-0",Cours_inactifs_inscriptions_actives[[#This Row],[Version du cours]])</f>
        <v>601-102-MQ-60-04</v>
      </c>
      <c r="E96" t="s">
        <v>3877</v>
      </c>
      <c r="F96" t="s">
        <v>344</v>
      </c>
    </row>
    <row r="97" spans="1:6" x14ac:dyDescent="0.25">
      <c r="A97" t="s">
        <v>2821</v>
      </c>
      <c r="B97">
        <v>60</v>
      </c>
      <c r="C97">
        <v>4</v>
      </c>
      <c r="D97" t="str">
        <f>_xlfn.CONCAT(Cours_inactifs_inscriptions_actives[[#This Row],[Code MEQ]],"-",Cours_inactifs_inscriptions_actives[[#This Row],[Code d''option]],"-0",Cours_inactifs_inscriptions_actives[[#This Row],[Version du cours]])</f>
        <v>601-102-MQ-60-04</v>
      </c>
      <c r="E97" t="s">
        <v>3877</v>
      </c>
      <c r="F97" t="s">
        <v>344</v>
      </c>
    </row>
    <row r="98" spans="1:6" x14ac:dyDescent="0.25">
      <c r="A98" t="s">
        <v>2821</v>
      </c>
      <c r="B98">
        <v>60</v>
      </c>
      <c r="C98">
        <v>4</v>
      </c>
      <c r="D98" t="str">
        <f>_xlfn.CONCAT(Cours_inactifs_inscriptions_actives[[#This Row],[Code MEQ]],"-",Cours_inactifs_inscriptions_actives[[#This Row],[Code d''option]],"-0",Cours_inactifs_inscriptions_actives[[#This Row],[Version du cours]])</f>
        <v>601-102-MQ-60-04</v>
      </c>
      <c r="E98" t="s">
        <v>3877</v>
      </c>
      <c r="F98" t="s">
        <v>344</v>
      </c>
    </row>
    <row r="99" spans="1:6" x14ac:dyDescent="0.25">
      <c r="A99" t="s">
        <v>2821</v>
      </c>
      <c r="B99">
        <v>60</v>
      </c>
      <c r="C99">
        <v>4</v>
      </c>
      <c r="D99" t="str">
        <f>_xlfn.CONCAT(Cours_inactifs_inscriptions_actives[[#This Row],[Code MEQ]],"-",Cours_inactifs_inscriptions_actives[[#This Row],[Code d''option]],"-0",Cours_inactifs_inscriptions_actives[[#This Row],[Version du cours]])</f>
        <v>601-102-MQ-60-04</v>
      </c>
      <c r="E99" t="s">
        <v>3877</v>
      </c>
      <c r="F99" t="s">
        <v>344</v>
      </c>
    </row>
    <row r="100" spans="1:6" x14ac:dyDescent="0.25">
      <c r="A100" t="s">
        <v>2821</v>
      </c>
      <c r="B100">
        <v>60</v>
      </c>
      <c r="C100">
        <v>4</v>
      </c>
      <c r="D100" t="str">
        <f>_xlfn.CONCAT(Cours_inactifs_inscriptions_actives[[#This Row],[Code MEQ]],"-",Cours_inactifs_inscriptions_actives[[#This Row],[Code d''option]],"-0",Cours_inactifs_inscriptions_actives[[#This Row],[Version du cours]])</f>
        <v>601-102-MQ-60-04</v>
      </c>
      <c r="E100" t="s">
        <v>3877</v>
      </c>
      <c r="F100" t="s">
        <v>344</v>
      </c>
    </row>
    <row r="101" spans="1:6" x14ac:dyDescent="0.25">
      <c r="A101" t="s">
        <v>2821</v>
      </c>
      <c r="B101">
        <v>60</v>
      </c>
      <c r="C101">
        <v>4</v>
      </c>
      <c r="D101" t="str">
        <f>_xlfn.CONCAT(Cours_inactifs_inscriptions_actives[[#This Row],[Code MEQ]],"-",Cours_inactifs_inscriptions_actives[[#This Row],[Code d''option]],"-0",Cours_inactifs_inscriptions_actives[[#This Row],[Version du cours]])</f>
        <v>601-102-MQ-60-04</v>
      </c>
      <c r="E101" t="s">
        <v>3877</v>
      </c>
      <c r="F101" t="s">
        <v>344</v>
      </c>
    </row>
    <row r="102" spans="1:6" x14ac:dyDescent="0.25">
      <c r="A102" t="s">
        <v>2821</v>
      </c>
      <c r="B102">
        <v>60</v>
      </c>
      <c r="C102">
        <v>4</v>
      </c>
      <c r="D102" t="str">
        <f>_xlfn.CONCAT(Cours_inactifs_inscriptions_actives[[#This Row],[Code MEQ]],"-",Cours_inactifs_inscriptions_actives[[#This Row],[Code d''option]],"-0",Cours_inactifs_inscriptions_actives[[#This Row],[Version du cours]])</f>
        <v>601-102-MQ-60-04</v>
      </c>
      <c r="E102" t="s">
        <v>3877</v>
      </c>
      <c r="F102" t="s">
        <v>344</v>
      </c>
    </row>
    <row r="103" spans="1:6" x14ac:dyDescent="0.25">
      <c r="A103" t="s">
        <v>2821</v>
      </c>
      <c r="B103">
        <v>60</v>
      </c>
      <c r="C103">
        <v>4</v>
      </c>
      <c r="D103" t="str">
        <f>_xlfn.CONCAT(Cours_inactifs_inscriptions_actives[[#This Row],[Code MEQ]],"-",Cours_inactifs_inscriptions_actives[[#This Row],[Code d''option]],"-0",Cours_inactifs_inscriptions_actives[[#This Row],[Version du cours]])</f>
        <v>601-102-MQ-60-04</v>
      </c>
      <c r="E103" t="s">
        <v>3877</v>
      </c>
      <c r="F103" t="s">
        <v>344</v>
      </c>
    </row>
    <row r="104" spans="1:6" x14ac:dyDescent="0.25">
      <c r="A104" t="s">
        <v>2821</v>
      </c>
      <c r="B104">
        <v>60</v>
      </c>
      <c r="C104">
        <v>4</v>
      </c>
      <c r="D104" t="str">
        <f>_xlfn.CONCAT(Cours_inactifs_inscriptions_actives[[#This Row],[Code MEQ]],"-",Cours_inactifs_inscriptions_actives[[#This Row],[Code d''option]],"-0",Cours_inactifs_inscriptions_actives[[#This Row],[Version du cours]])</f>
        <v>601-102-MQ-60-04</v>
      </c>
      <c r="E104" t="s">
        <v>3877</v>
      </c>
      <c r="F104" t="s">
        <v>344</v>
      </c>
    </row>
    <row r="105" spans="1:6" x14ac:dyDescent="0.25">
      <c r="A105" t="s">
        <v>2821</v>
      </c>
      <c r="B105">
        <v>60</v>
      </c>
      <c r="C105">
        <v>4</v>
      </c>
      <c r="D105" t="str">
        <f>_xlfn.CONCAT(Cours_inactifs_inscriptions_actives[[#This Row],[Code MEQ]],"-",Cours_inactifs_inscriptions_actives[[#This Row],[Code d''option]],"-0",Cours_inactifs_inscriptions_actives[[#This Row],[Version du cours]])</f>
        <v>601-102-MQ-60-04</v>
      </c>
      <c r="E105" t="s">
        <v>3877</v>
      </c>
      <c r="F105" t="s">
        <v>344</v>
      </c>
    </row>
    <row r="106" spans="1:6" x14ac:dyDescent="0.25">
      <c r="A106" t="s">
        <v>2821</v>
      </c>
      <c r="B106">
        <v>60</v>
      </c>
      <c r="C106">
        <v>4</v>
      </c>
      <c r="D106" t="str">
        <f>_xlfn.CONCAT(Cours_inactifs_inscriptions_actives[[#This Row],[Code MEQ]],"-",Cours_inactifs_inscriptions_actives[[#This Row],[Code d''option]],"-0",Cours_inactifs_inscriptions_actives[[#This Row],[Version du cours]])</f>
        <v>601-102-MQ-60-04</v>
      </c>
      <c r="E106" t="s">
        <v>3877</v>
      </c>
      <c r="F106" t="s">
        <v>344</v>
      </c>
    </row>
    <row r="107" spans="1:6" x14ac:dyDescent="0.25">
      <c r="A107" t="s">
        <v>2821</v>
      </c>
      <c r="B107">
        <v>60</v>
      </c>
      <c r="C107">
        <v>4</v>
      </c>
      <c r="D107" t="str">
        <f>_xlfn.CONCAT(Cours_inactifs_inscriptions_actives[[#This Row],[Code MEQ]],"-",Cours_inactifs_inscriptions_actives[[#This Row],[Code d''option]],"-0",Cours_inactifs_inscriptions_actives[[#This Row],[Version du cours]])</f>
        <v>601-102-MQ-60-04</v>
      </c>
      <c r="E107" t="s">
        <v>3877</v>
      </c>
      <c r="F107" t="s">
        <v>344</v>
      </c>
    </row>
    <row r="108" spans="1:6" x14ac:dyDescent="0.25">
      <c r="A108" t="s">
        <v>2821</v>
      </c>
      <c r="B108">
        <v>60</v>
      </c>
      <c r="C108">
        <v>4</v>
      </c>
      <c r="D108" t="str">
        <f>_xlfn.CONCAT(Cours_inactifs_inscriptions_actives[[#This Row],[Code MEQ]],"-",Cours_inactifs_inscriptions_actives[[#This Row],[Code d''option]],"-0",Cours_inactifs_inscriptions_actives[[#This Row],[Version du cours]])</f>
        <v>601-102-MQ-60-04</v>
      </c>
      <c r="E108" t="s">
        <v>3877</v>
      </c>
      <c r="F108" t="s">
        <v>344</v>
      </c>
    </row>
    <row r="109" spans="1:6" x14ac:dyDescent="0.25">
      <c r="A109" t="s">
        <v>2821</v>
      </c>
      <c r="B109">
        <v>60</v>
      </c>
      <c r="C109">
        <v>4</v>
      </c>
      <c r="D109" t="str">
        <f>_xlfn.CONCAT(Cours_inactifs_inscriptions_actives[[#This Row],[Code MEQ]],"-",Cours_inactifs_inscriptions_actives[[#This Row],[Code d''option]],"-0",Cours_inactifs_inscriptions_actives[[#This Row],[Version du cours]])</f>
        <v>601-102-MQ-60-04</v>
      </c>
      <c r="E109" t="s">
        <v>3877</v>
      </c>
      <c r="F109" t="s">
        <v>344</v>
      </c>
    </row>
    <row r="110" spans="1:6" x14ac:dyDescent="0.25">
      <c r="A110" t="s">
        <v>2821</v>
      </c>
      <c r="B110">
        <v>60</v>
      </c>
      <c r="C110">
        <v>4</v>
      </c>
      <c r="D110" t="str">
        <f>_xlfn.CONCAT(Cours_inactifs_inscriptions_actives[[#This Row],[Code MEQ]],"-",Cours_inactifs_inscriptions_actives[[#This Row],[Code d''option]],"-0",Cours_inactifs_inscriptions_actives[[#This Row],[Version du cours]])</f>
        <v>601-102-MQ-60-04</v>
      </c>
      <c r="E110" t="s">
        <v>3877</v>
      </c>
      <c r="F110" t="s">
        <v>344</v>
      </c>
    </row>
    <row r="111" spans="1:6" x14ac:dyDescent="0.25">
      <c r="A111" t="s">
        <v>3170</v>
      </c>
      <c r="B111">
        <v>60</v>
      </c>
      <c r="C111">
        <v>1</v>
      </c>
      <c r="D111" t="str">
        <f>_xlfn.CONCAT(Cours_inactifs_inscriptions_actives[[#This Row],[Code MEQ]],"-",Cours_inactifs_inscriptions_actives[[#This Row],[Code d''option]],"-0",Cours_inactifs_inscriptions_actives[[#This Row],[Version du cours]])</f>
        <v>608-FPF-03-60-01</v>
      </c>
      <c r="E111" t="s">
        <v>3875</v>
      </c>
      <c r="F111" t="s">
        <v>344</v>
      </c>
    </row>
    <row r="112" spans="1:6" x14ac:dyDescent="0.25">
      <c r="A112" t="s">
        <v>3170</v>
      </c>
      <c r="B112">
        <v>60</v>
      </c>
      <c r="C112">
        <v>1</v>
      </c>
      <c r="D112" t="str">
        <f>_xlfn.CONCAT(Cours_inactifs_inscriptions_actives[[#This Row],[Code MEQ]],"-",Cours_inactifs_inscriptions_actives[[#This Row],[Code d''option]],"-0",Cours_inactifs_inscriptions_actives[[#This Row],[Version du cours]])</f>
        <v>608-FPF-03-60-01</v>
      </c>
      <c r="E112" t="s">
        <v>3875</v>
      </c>
      <c r="F112" t="s">
        <v>344</v>
      </c>
    </row>
    <row r="113" spans="1:6" x14ac:dyDescent="0.25">
      <c r="A113" t="s">
        <v>3170</v>
      </c>
      <c r="B113">
        <v>60</v>
      </c>
      <c r="C113">
        <v>1</v>
      </c>
      <c r="D113" t="str">
        <f>_xlfn.CONCAT(Cours_inactifs_inscriptions_actives[[#This Row],[Code MEQ]],"-",Cours_inactifs_inscriptions_actives[[#This Row],[Code d''option]],"-0",Cours_inactifs_inscriptions_actives[[#This Row],[Version du cours]])</f>
        <v>608-FPF-03-60-01</v>
      </c>
      <c r="E113" t="s">
        <v>3875</v>
      </c>
      <c r="F113" t="s">
        <v>344</v>
      </c>
    </row>
    <row r="114" spans="1:6" x14ac:dyDescent="0.25">
      <c r="A114" t="s">
        <v>3170</v>
      </c>
      <c r="B114">
        <v>60</v>
      </c>
      <c r="C114">
        <v>1</v>
      </c>
      <c r="D114" t="str">
        <f>_xlfn.CONCAT(Cours_inactifs_inscriptions_actives[[#This Row],[Code MEQ]],"-",Cours_inactifs_inscriptions_actives[[#This Row],[Code d''option]],"-0",Cours_inactifs_inscriptions_actives[[#This Row],[Version du cours]])</f>
        <v>608-FPF-03-60-01</v>
      </c>
      <c r="E114" t="s">
        <v>3875</v>
      </c>
      <c r="F114" t="s">
        <v>344</v>
      </c>
    </row>
    <row r="115" spans="1:6" x14ac:dyDescent="0.25">
      <c r="A115" t="s">
        <v>3170</v>
      </c>
      <c r="B115">
        <v>60</v>
      </c>
      <c r="C115">
        <v>1</v>
      </c>
      <c r="D115" t="str">
        <f>_xlfn.CONCAT(Cours_inactifs_inscriptions_actives[[#This Row],[Code MEQ]],"-",Cours_inactifs_inscriptions_actives[[#This Row],[Code d''option]],"-0",Cours_inactifs_inscriptions_actives[[#This Row],[Version du cours]])</f>
        <v>608-FPF-03-60-01</v>
      </c>
      <c r="E115" t="s">
        <v>3875</v>
      </c>
      <c r="F115" t="s">
        <v>344</v>
      </c>
    </row>
    <row r="116" spans="1:6" x14ac:dyDescent="0.25">
      <c r="A116" t="s">
        <v>3170</v>
      </c>
      <c r="B116">
        <v>60</v>
      </c>
      <c r="C116">
        <v>1</v>
      </c>
      <c r="D116" t="str">
        <f>_xlfn.CONCAT(Cours_inactifs_inscriptions_actives[[#This Row],[Code MEQ]],"-",Cours_inactifs_inscriptions_actives[[#This Row],[Code d''option]],"-0",Cours_inactifs_inscriptions_actives[[#This Row],[Version du cours]])</f>
        <v>608-FPF-03-60-01</v>
      </c>
      <c r="E116" t="s">
        <v>3875</v>
      </c>
      <c r="F116" t="s">
        <v>344</v>
      </c>
    </row>
    <row r="117" spans="1:6" x14ac:dyDescent="0.25">
      <c r="A117" t="s">
        <v>3170</v>
      </c>
      <c r="B117">
        <v>60</v>
      </c>
      <c r="C117">
        <v>1</v>
      </c>
      <c r="D117" t="str">
        <f>_xlfn.CONCAT(Cours_inactifs_inscriptions_actives[[#This Row],[Code MEQ]],"-",Cours_inactifs_inscriptions_actives[[#This Row],[Code d''option]],"-0",Cours_inactifs_inscriptions_actives[[#This Row],[Version du cours]])</f>
        <v>608-FPF-03-60-01</v>
      </c>
      <c r="E117" t="s">
        <v>3875</v>
      </c>
      <c r="F117" t="s">
        <v>344</v>
      </c>
    </row>
    <row r="118" spans="1:6" x14ac:dyDescent="0.25">
      <c r="A118" t="s">
        <v>3170</v>
      </c>
      <c r="B118">
        <v>60</v>
      </c>
      <c r="C118">
        <v>1</v>
      </c>
      <c r="D118" t="str">
        <f>_xlfn.CONCAT(Cours_inactifs_inscriptions_actives[[#This Row],[Code MEQ]],"-",Cours_inactifs_inscriptions_actives[[#This Row],[Code d''option]],"-0",Cours_inactifs_inscriptions_actives[[#This Row],[Version du cours]])</f>
        <v>608-FPF-03-60-01</v>
      </c>
      <c r="E118" t="s">
        <v>3875</v>
      </c>
      <c r="F118" t="s">
        <v>344</v>
      </c>
    </row>
    <row r="119" spans="1:6" x14ac:dyDescent="0.25">
      <c r="A119" t="s">
        <v>3170</v>
      </c>
      <c r="B119">
        <v>60</v>
      </c>
      <c r="C119">
        <v>1</v>
      </c>
      <c r="D119" t="str">
        <f>_xlfn.CONCAT(Cours_inactifs_inscriptions_actives[[#This Row],[Code MEQ]],"-",Cours_inactifs_inscriptions_actives[[#This Row],[Code d''option]],"-0",Cours_inactifs_inscriptions_actives[[#This Row],[Version du cours]])</f>
        <v>608-FPF-03-60-01</v>
      </c>
      <c r="E119" t="s">
        <v>3875</v>
      </c>
      <c r="F119" t="s">
        <v>344</v>
      </c>
    </row>
    <row r="120" spans="1:6" x14ac:dyDescent="0.25">
      <c r="A120" t="s">
        <v>3170</v>
      </c>
      <c r="B120">
        <v>60</v>
      </c>
      <c r="C120">
        <v>1</v>
      </c>
      <c r="D120" t="str">
        <f>_xlfn.CONCAT(Cours_inactifs_inscriptions_actives[[#This Row],[Code MEQ]],"-",Cours_inactifs_inscriptions_actives[[#This Row],[Code d''option]],"-0",Cours_inactifs_inscriptions_actives[[#This Row],[Version du cours]])</f>
        <v>608-FPF-03-60-01</v>
      </c>
      <c r="E120" t="s">
        <v>3875</v>
      </c>
      <c r="F120" t="s">
        <v>344</v>
      </c>
    </row>
    <row r="121" spans="1:6" x14ac:dyDescent="0.25">
      <c r="A121" t="s">
        <v>3170</v>
      </c>
      <c r="B121">
        <v>60</v>
      </c>
      <c r="C121">
        <v>1</v>
      </c>
      <c r="D121" t="str">
        <f>_xlfn.CONCAT(Cours_inactifs_inscriptions_actives[[#This Row],[Code MEQ]],"-",Cours_inactifs_inscriptions_actives[[#This Row],[Code d''option]],"-0",Cours_inactifs_inscriptions_actives[[#This Row],[Version du cours]])</f>
        <v>608-FPF-03-60-01</v>
      </c>
      <c r="E121" t="s">
        <v>3875</v>
      </c>
      <c r="F121" t="s">
        <v>344</v>
      </c>
    </row>
    <row r="122" spans="1:6" x14ac:dyDescent="0.25">
      <c r="A122" t="s">
        <v>3170</v>
      </c>
      <c r="B122">
        <v>60</v>
      </c>
      <c r="C122">
        <v>1</v>
      </c>
      <c r="D122" t="str">
        <f>_xlfn.CONCAT(Cours_inactifs_inscriptions_actives[[#This Row],[Code MEQ]],"-",Cours_inactifs_inscriptions_actives[[#This Row],[Code d''option]],"-0",Cours_inactifs_inscriptions_actives[[#This Row],[Version du cours]])</f>
        <v>608-FPF-03-60-01</v>
      </c>
      <c r="E122" t="s">
        <v>3875</v>
      </c>
      <c r="F122" t="s">
        <v>344</v>
      </c>
    </row>
    <row r="123" spans="1:6" x14ac:dyDescent="0.25">
      <c r="A123" t="s">
        <v>3170</v>
      </c>
      <c r="B123">
        <v>60</v>
      </c>
      <c r="C123">
        <v>1</v>
      </c>
      <c r="D123" t="str">
        <f>_xlfn.CONCAT(Cours_inactifs_inscriptions_actives[[#This Row],[Code MEQ]],"-",Cours_inactifs_inscriptions_actives[[#This Row],[Code d''option]],"-0",Cours_inactifs_inscriptions_actives[[#This Row],[Version du cours]])</f>
        <v>608-FPF-03-60-01</v>
      </c>
      <c r="E123" t="s">
        <v>3875</v>
      </c>
      <c r="F123" t="s">
        <v>344</v>
      </c>
    </row>
    <row r="124" spans="1:6" x14ac:dyDescent="0.25">
      <c r="A124" t="s">
        <v>3170</v>
      </c>
      <c r="B124">
        <v>60</v>
      </c>
      <c r="C124">
        <v>1</v>
      </c>
      <c r="D124" t="str">
        <f>_xlfn.CONCAT(Cours_inactifs_inscriptions_actives[[#This Row],[Code MEQ]],"-",Cours_inactifs_inscriptions_actives[[#This Row],[Code d''option]],"-0",Cours_inactifs_inscriptions_actives[[#This Row],[Version du cours]])</f>
        <v>608-FPF-03-60-01</v>
      </c>
      <c r="E124" t="s">
        <v>3875</v>
      </c>
      <c r="F124" t="s">
        <v>344</v>
      </c>
    </row>
    <row r="125" spans="1:6" x14ac:dyDescent="0.25">
      <c r="A125" t="s">
        <v>3170</v>
      </c>
      <c r="B125">
        <v>60</v>
      </c>
      <c r="C125">
        <v>1</v>
      </c>
      <c r="D125" t="str">
        <f>_xlfn.CONCAT(Cours_inactifs_inscriptions_actives[[#This Row],[Code MEQ]],"-",Cours_inactifs_inscriptions_actives[[#This Row],[Code d''option]],"-0",Cours_inactifs_inscriptions_actives[[#This Row],[Version du cours]])</f>
        <v>608-FPF-03-60-01</v>
      </c>
      <c r="E125" t="s">
        <v>3875</v>
      </c>
      <c r="F125" t="s">
        <v>344</v>
      </c>
    </row>
    <row r="126" spans="1:6" x14ac:dyDescent="0.25">
      <c r="A126" t="s">
        <v>3170</v>
      </c>
      <c r="B126">
        <v>60</v>
      </c>
      <c r="C126">
        <v>1</v>
      </c>
      <c r="D126" t="str">
        <f>_xlfn.CONCAT(Cours_inactifs_inscriptions_actives[[#This Row],[Code MEQ]],"-",Cours_inactifs_inscriptions_actives[[#This Row],[Code d''option]],"-0",Cours_inactifs_inscriptions_actives[[#This Row],[Version du cours]])</f>
        <v>608-FPF-03-60-01</v>
      </c>
      <c r="E126" t="s">
        <v>3875</v>
      </c>
      <c r="F126" t="s">
        <v>344</v>
      </c>
    </row>
    <row r="127" spans="1:6" x14ac:dyDescent="0.25">
      <c r="A127" t="s">
        <v>3170</v>
      </c>
      <c r="B127">
        <v>60</v>
      </c>
      <c r="C127">
        <v>1</v>
      </c>
      <c r="D127" t="str">
        <f>_xlfn.CONCAT(Cours_inactifs_inscriptions_actives[[#This Row],[Code MEQ]],"-",Cours_inactifs_inscriptions_actives[[#This Row],[Code d''option]],"-0",Cours_inactifs_inscriptions_actives[[#This Row],[Version du cours]])</f>
        <v>608-FPF-03-60-01</v>
      </c>
      <c r="E127" t="s">
        <v>3875</v>
      </c>
      <c r="F127" t="s">
        <v>344</v>
      </c>
    </row>
    <row r="128" spans="1:6" x14ac:dyDescent="0.25">
      <c r="A128" t="s">
        <v>3170</v>
      </c>
      <c r="B128">
        <v>60</v>
      </c>
      <c r="C128">
        <v>1</v>
      </c>
      <c r="D128" t="str">
        <f>_xlfn.CONCAT(Cours_inactifs_inscriptions_actives[[#This Row],[Code MEQ]],"-",Cours_inactifs_inscriptions_actives[[#This Row],[Code d''option]],"-0",Cours_inactifs_inscriptions_actives[[#This Row],[Version du cours]])</f>
        <v>608-FPF-03-60-01</v>
      </c>
      <c r="E128" t="s">
        <v>3875</v>
      </c>
      <c r="F128" t="s">
        <v>344</v>
      </c>
    </row>
    <row r="129" spans="1:6" x14ac:dyDescent="0.25">
      <c r="A129" t="s">
        <v>3170</v>
      </c>
      <c r="B129">
        <v>60</v>
      </c>
      <c r="C129">
        <v>1</v>
      </c>
      <c r="D129" t="str">
        <f>_xlfn.CONCAT(Cours_inactifs_inscriptions_actives[[#This Row],[Code MEQ]],"-",Cours_inactifs_inscriptions_actives[[#This Row],[Code d''option]],"-0",Cours_inactifs_inscriptions_actives[[#This Row],[Version du cours]])</f>
        <v>608-FPF-03-60-01</v>
      </c>
      <c r="E129" t="s">
        <v>3875</v>
      </c>
      <c r="F129" t="s">
        <v>344</v>
      </c>
    </row>
    <row r="130" spans="1:6" x14ac:dyDescent="0.25">
      <c r="A130" t="s">
        <v>3170</v>
      </c>
      <c r="B130">
        <v>60</v>
      </c>
      <c r="C130">
        <v>1</v>
      </c>
      <c r="D130" t="str">
        <f>_xlfn.CONCAT(Cours_inactifs_inscriptions_actives[[#This Row],[Code MEQ]],"-",Cours_inactifs_inscriptions_actives[[#This Row],[Code d''option]],"-0",Cours_inactifs_inscriptions_actives[[#This Row],[Version du cours]])</f>
        <v>608-FPF-03-60-01</v>
      </c>
      <c r="E130" t="s">
        <v>3875</v>
      </c>
      <c r="F130" t="s">
        <v>344</v>
      </c>
    </row>
    <row r="131" spans="1:6" x14ac:dyDescent="0.25">
      <c r="A131" t="s">
        <v>3170</v>
      </c>
      <c r="B131">
        <v>60</v>
      </c>
      <c r="C131">
        <v>1</v>
      </c>
      <c r="D131" t="str">
        <f>_xlfn.CONCAT(Cours_inactifs_inscriptions_actives[[#This Row],[Code MEQ]],"-",Cours_inactifs_inscriptions_actives[[#This Row],[Code d''option]],"-0",Cours_inactifs_inscriptions_actives[[#This Row],[Version du cours]])</f>
        <v>608-FPF-03-60-01</v>
      </c>
      <c r="E131" t="s">
        <v>3875</v>
      </c>
      <c r="F131" t="s">
        <v>344</v>
      </c>
    </row>
    <row r="132" spans="1:6" x14ac:dyDescent="0.25">
      <c r="A132" t="s">
        <v>3170</v>
      </c>
      <c r="B132">
        <v>60</v>
      </c>
      <c r="C132">
        <v>1</v>
      </c>
      <c r="D132" t="str">
        <f>_xlfn.CONCAT(Cours_inactifs_inscriptions_actives[[#This Row],[Code MEQ]],"-",Cours_inactifs_inscriptions_actives[[#This Row],[Code d''option]],"-0",Cours_inactifs_inscriptions_actives[[#This Row],[Version du cours]])</f>
        <v>608-FPF-03-60-01</v>
      </c>
      <c r="E132" t="s">
        <v>3875</v>
      </c>
      <c r="F132" t="s">
        <v>344</v>
      </c>
    </row>
    <row r="133" spans="1:6" x14ac:dyDescent="0.25">
      <c r="A133" t="s">
        <v>3170</v>
      </c>
      <c r="B133">
        <v>60</v>
      </c>
      <c r="C133">
        <v>1</v>
      </c>
      <c r="D133" t="str">
        <f>_xlfn.CONCAT(Cours_inactifs_inscriptions_actives[[#This Row],[Code MEQ]],"-",Cours_inactifs_inscriptions_actives[[#This Row],[Code d''option]],"-0",Cours_inactifs_inscriptions_actives[[#This Row],[Version du cours]])</f>
        <v>608-FPF-03-60-01</v>
      </c>
      <c r="E133" t="s">
        <v>3875</v>
      </c>
      <c r="F133" t="s">
        <v>344</v>
      </c>
    </row>
    <row r="134" spans="1:6" x14ac:dyDescent="0.25">
      <c r="A134" t="s">
        <v>3170</v>
      </c>
      <c r="B134">
        <v>60</v>
      </c>
      <c r="C134">
        <v>1</v>
      </c>
      <c r="D134" t="str">
        <f>_xlfn.CONCAT(Cours_inactifs_inscriptions_actives[[#This Row],[Code MEQ]],"-",Cours_inactifs_inscriptions_actives[[#This Row],[Code d''option]],"-0",Cours_inactifs_inscriptions_actives[[#This Row],[Version du cours]])</f>
        <v>608-FPF-03-60-01</v>
      </c>
      <c r="E134" t="s">
        <v>3875</v>
      </c>
      <c r="F134" t="s">
        <v>344</v>
      </c>
    </row>
    <row r="135" spans="1:6" x14ac:dyDescent="0.25">
      <c r="A135" t="s">
        <v>3170</v>
      </c>
      <c r="B135">
        <v>60</v>
      </c>
      <c r="C135">
        <v>1</v>
      </c>
      <c r="D135" t="str">
        <f>_xlfn.CONCAT(Cours_inactifs_inscriptions_actives[[#This Row],[Code MEQ]],"-",Cours_inactifs_inscriptions_actives[[#This Row],[Code d''option]],"-0",Cours_inactifs_inscriptions_actives[[#This Row],[Version du cours]])</f>
        <v>608-FPF-03-60-01</v>
      </c>
      <c r="E135" t="s">
        <v>3875</v>
      </c>
      <c r="F135" t="s">
        <v>344</v>
      </c>
    </row>
    <row r="136" spans="1:6" x14ac:dyDescent="0.25">
      <c r="A136" t="s">
        <v>3170</v>
      </c>
      <c r="B136">
        <v>60</v>
      </c>
      <c r="C136">
        <v>1</v>
      </c>
      <c r="D136" t="str">
        <f>_xlfn.CONCAT(Cours_inactifs_inscriptions_actives[[#This Row],[Code MEQ]],"-",Cours_inactifs_inscriptions_actives[[#This Row],[Code d''option]],"-0",Cours_inactifs_inscriptions_actives[[#This Row],[Version du cours]])</f>
        <v>608-FPF-03-60-01</v>
      </c>
      <c r="E136" t="s">
        <v>3875</v>
      </c>
      <c r="F136" t="s">
        <v>344</v>
      </c>
    </row>
    <row r="137" spans="1:6" x14ac:dyDescent="0.25">
      <c r="A137" t="s">
        <v>3170</v>
      </c>
      <c r="B137">
        <v>60</v>
      </c>
      <c r="C137">
        <v>1</v>
      </c>
      <c r="D137" t="str">
        <f>_xlfn.CONCAT(Cours_inactifs_inscriptions_actives[[#This Row],[Code MEQ]],"-",Cours_inactifs_inscriptions_actives[[#This Row],[Code d''option]],"-0",Cours_inactifs_inscriptions_actives[[#This Row],[Version du cours]])</f>
        <v>608-FPF-03-60-01</v>
      </c>
      <c r="E137" t="s">
        <v>3875</v>
      </c>
      <c r="F137" t="s">
        <v>344</v>
      </c>
    </row>
    <row r="138" spans="1:6" x14ac:dyDescent="0.25">
      <c r="A138" t="s">
        <v>3170</v>
      </c>
      <c r="B138">
        <v>60</v>
      </c>
      <c r="C138">
        <v>1</v>
      </c>
      <c r="D138" t="str">
        <f>_xlfn.CONCAT(Cours_inactifs_inscriptions_actives[[#This Row],[Code MEQ]],"-",Cours_inactifs_inscriptions_actives[[#This Row],[Code d''option]],"-0",Cours_inactifs_inscriptions_actives[[#This Row],[Version du cours]])</f>
        <v>608-FPF-03-60-01</v>
      </c>
      <c r="E138" t="s">
        <v>3875</v>
      </c>
      <c r="F138" t="s">
        <v>344</v>
      </c>
    </row>
    <row r="139" spans="1:6" x14ac:dyDescent="0.25">
      <c r="A139" t="s">
        <v>3170</v>
      </c>
      <c r="B139">
        <v>60</v>
      </c>
      <c r="C139">
        <v>1</v>
      </c>
      <c r="D139" t="str">
        <f>_xlfn.CONCAT(Cours_inactifs_inscriptions_actives[[#This Row],[Code MEQ]],"-",Cours_inactifs_inscriptions_actives[[#This Row],[Code d''option]],"-0",Cours_inactifs_inscriptions_actives[[#This Row],[Version du cours]])</f>
        <v>608-FPF-03-60-01</v>
      </c>
      <c r="E139" t="s">
        <v>3875</v>
      </c>
      <c r="F139" t="s">
        <v>344</v>
      </c>
    </row>
    <row r="140" spans="1:6" x14ac:dyDescent="0.25">
      <c r="A140" t="s">
        <v>3170</v>
      </c>
      <c r="B140">
        <v>60</v>
      </c>
      <c r="C140">
        <v>1</v>
      </c>
      <c r="D140" t="str">
        <f>_xlfn.CONCAT(Cours_inactifs_inscriptions_actives[[#This Row],[Code MEQ]],"-",Cours_inactifs_inscriptions_actives[[#This Row],[Code d''option]],"-0",Cours_inactifs_inscriptions_actives[[#This Row],[Version du cours]])</f>
        <v>608-FPF-03-60-01</v>
      </c>
      <c r="E140" t="s">
        <v>3875</v>
      </c>
      <c r="F140" t="s">
        <v>344</v>
      </c>
    </row>
    <row r="141" spans="1:6" x14ac:dyDescent="0.25">
      <c r="A141" t="s">
        <v>3170</v>
      </c>
      <c r="B141">
        <v>60</v>
      </c>
      <c r="C141">
        <v>1</v>
      </c>
      <c r="D141" t="str">
        <f>_xlfn.CONCAT(Cours_inactifs_inscriptions_actives[[#This Row],[Code MEQ]],"-",Cours_inactifs_inscriptions_actives[[#This Row],[Code d''option]],"-0",Cours_inactifs_inscriptions_actives[[#This Row],[Version du cours]])</f>
        <v>608-FPF-03-60-01</v>
      </c>
      <c r="E141" t="s">
        <v>3875</v>
      </c>
      <c r="F141" t="s">
        <v>344</v>
      </c>
    </row>
    <row r="142" spans="1:6" x14ac:dyDescent="0.25">
      <c r="A142" t="s">
        <v>3170</v>
      </c>
      <c r="B142">
        <v>60</v>
      </c>
      <c r="C142">
        <v>1</v>
      </c>
      <c r="D142" t="str">
        <f>_xlfn.CONCAT(Cours_inactifs_inscriptions_actives[[#This Row],[Code MEQ]],"-",Cours_inactifs_inscriptions_actives[[#This Row],[Code d''option]],"-0",Cours_inactifs_inscriptions_actives[[#This Row],[Version du cours]])</f>
        <v>608-FPF-03-60-01</v>
      </c>
      <c r="E142" t="s">
        <v>3875</v>
      </c>
      <c r="F142" t="s">
        <v>344</v>
      </c>
    </row>
    <row r="143" spans="1:6" x14ac:dyDescent="0.25">
      <c r="A143" t="s">
        <v>3170</v>
      </c>
      <c r="B143">
        <v>60</v>
      </c>
      <c r="C143">
        <v>1</v>
      </c>
      <c r="D143" t="str">
        <f>_xlfn.CONCAT(Cours_inactifs_inscriptions_actives[[#This Row],[Code MEQ]],"-",Cours_inactifs_inscriptions_actives[[#This Row],[Code d''option]],"-0",Cours_inactifs_inscriptions_actives[[#This Row],[Version du cours]])</f>
        <v>608-FPF-03-60-01</v>
      </c>
      <c r="E143" t="s">
        <v>3875</v>
      </c>
      <c r="F143" t="s">
        <v>344</v>
      </c>
    </row>
    <row r="144" spans="1:6" x14ac:dyDescent="0.25">
      <c r="A144" t="s">
        <v>3170</v>
      </c>
      <c r="B144">
        <v>60</v>
      </c>
      <c r="C144">
        <v>1</v>
      </c>
      <c r="D144" t="str">
        <f>_xlfn.CONCAT(Cours_inactifs_inscriptions_actives[[#This Row],[Code MEQ]],"-",Cours_inactifs_inscriptions_actives[[#This Row],[Code d''option]],"-0",Cours_inactifs_inscriptions_actives[[#This Row],[Version du cours]])</f>
        <v>608-FPF-03-60-01</v>
      </c>
      <c r="E144" t="s">
        <v>3875</v>
      </c>
      <c r="F144" t="s">
        <v>344</v>
      </c>
    </row>
    <row r="145" spans="1:6" x14ac:dyDescent="0.25">
      <c r="A145" t="s">
        <v>3170</v>
      </c>
      <c r="B145">
        <v>60</v>
      </c>
      <c r="C145">
        <v>1</v>
      </c>
      <c r="D145" t="str">
        <f>_xlfn.CONCAT(Cours_inactifs_inscriptions_actives[[#This Row],[Code MEQ]],"-",Cours_inactifs_inscriptions_actives[[#This Row],[Code d''option]],"-0",Cours_inactifs_inscriptions_actives[[#This Row],[Version du cours]])</f>
        <v>608-FPF-03-60-01</v>
      </c>
      <c r="E145" t="s">
        <v>3875</v>
      </c>
      <c r="F145" t="s">
        <v>344</v>
      </c>
    </row>
    <row r="146" spans="1:6" x14ac:dyDescent="0.25">
      <c r="A146" t="s">
        <v>3170</v>
      </c>
      <c r="B146">
        <v>60</v>
      </c>
      <c r="C146">
        <v>1</v>
      </c>
      <c r="D146" t="str">
        <f>_xlfn.CONCAT(Cours_inactifs_inscriptions_actives[[#This Row],[Code MEQ]],"-",Cours_inactifs_inscriptions_actives[[#This Row],[Code d''option]],"-0",Cours_inactifs_inscriptions_actives[[#This Row],[Version du cours]])</f>
        <v>608-FPF-03-60-01</v>
      </c>
      <c r="E146" t="s">
        <v>3875</v>
      </c>
      <c r="F146" t="s">
        <v>344</v>
      </c>
    </row>
    <row r="147" spans="1:6" x14ac:dyDescent="0.25">
      <c r="A147" t="s">
        <v>3170</v>
      </c>
      <c r="B147">
        <v>60</v>
      </c>
      <c r="C147">
        <v>1</v>
      </c>
      <c r="D147" t="str">
        <f>_xlfn.CONCAT(Cours_inactifs_inscriptions_actives[[#This Row],[Code MEQ]],"-",Cours_inactifs_inscriptions_actives[[#This Row],[Code d''option]],"-0",Cours_inactifs_inscriptions_actives[[#This Row],[Version du cours]])</f>
        <v>608-FPF-03-60-01</v>
      </c>
      <c r="E147" t="s">
        <v>3875</v>
      </c>
      <c r="F147" t="s">
        <v>344</v>
      </c>
    </row>
    <row r="148" spans="1:6" x14ac:dyDescent="0.25">
      <c r="A148" t="s">
        <v>3170</v>
      </c>
      <c r="B148">
        <v>60</v>
      </c>
      <c r="C148">
        <v>1</v>
      </c>
      <c r="D148" t="str">
        <f>_xlfn.CONCAT(Cours_inactifs_inscriptions_actives[[#This Row],[Code MEQ]],"-",Cours_inactifs_inscriptions_actives[[#This Row],[Code d''option]],"-0",Cours_inactifs_inscriptions_actives[[#This Row],[Version du cours]])</f>
        <v>608-FPF-03-60-01</v>
      </c>
      <c r="E148" t="s">
        <v>3875</v>
      </c>
      <c r="F148" t="s">
        <v>344</v>
      </c>
    </row>
    <row r="149" spans="1:6" x14ac:dyDescent="0.25">
      <c r="A149" t="s">
        <v>3170</v>
      </c>
      <c r="B149">
        <v>60</v>
      </c>
      <c r="C149">
        <v>1</v>
      </c>
      <c r="D149" t="str">
        <f>_xlfn.CONCAT(Cours_inactifs_inscriptions_actives[[#This Row],[Code MEQ]],"-",Cours_inactifs_inscriptions_actives[[#This Row],[Code d''option]],"-0",Cours_inactifs_inscriptions_actives[[#This Row],[Version du cours]])</f>
        <v>608-FPF-03-60-01</v>
      </c>
      <c r="E149" t="s">
        <v>3875</v>
      </c>
      <c r="F149" t="s">
        <v>344</v>
      </c>
    </row>
    <row r="150" spans="1:6" x14ac:dyDescent="0.25">
      <c r="A150" t="s">
        <v>3170</v>
      </c>
      <c r="B150">
        <v>60</v>
      </c>
      <c r="C150">
        <v>1</v>
      </c>
      <c r="D150" t="str">
        <f>_xlfn.CONCAT(Cours_inactifs_inscriptions_actives[[#This Row],[Code MEQ]],"-",Cours_inactifs_inscriptions_actives[[#This Row],[Code d''option]],"-0",Cours_inactifs_inscriptions_actives[[#This Row],[Version du cours]])</f>
        <v>608-FPF-03-60-01</v>
      </c>
      <c r="E150" t="s">
        <v>3875</v>
      </c>
      <c r="F150" t="s">
        <v>344</v>
      </c>
    </row>
    <row r="151" spans="1:6" x14ac:dyDescent="0.25">
      <c r="A151" t="s">
        <v>3170</v>
      </c>
      <c r="B151">
        <v>60</v>
      </c>
      <c r="C151">
        <v>1</v>
      </c>
      <c r="D151" t="str">
        <f>_xlfn.CONCAT(Cours_inactifs_inscriptions_actives[[#This Row],[Code MEQ]],"-",Cours_inactifs_inscriptions_actives[[#This Row],[Code d''option]],"-0",Cours_inactifs_inscriptions_actives[[#This Row],[Version du cours]])</f>
        <v>608-FPF-03-60-01</v>
      </c>
      <c r="E151" t="s">
        <v>3875</v>
      </c>
      <c r="F151" t="s">
        <v>344</v>
      </c>
    </row>
    <row r="152" spans="1:6" x14ac:dyDescent="0.25">
      <c r="A152" t="s">
        <v>3170</v>
      </c>
      <c r="B152">
        <v>60</v>
      </c>
      <c r="C152">
        <v>1</v>
      </c>
      <c r="D152" t="str">
        <f>_xlfn.CONCAT(Cours_inactifs_inscriptions_actives[[#This Row],[Code MEQ]],"-",Cours_inactifs_inscriptions_actives[[#This Row],[Code d''option]],"-0",Cours_inactifs_inscriptions_actives[[#This Row],[Version du cours]])</f>
        <v>608-FPF-03-60-01</v>
      </c>
      <c r="E152" t="s">
        <v>3875</v>
      </c>
      <c r="F152" t="s">
        <v>344</v>
      </c>
    </row>
  </sheetData>
  <pageMargins left="0.7" right="0.7" top="0.75" bottom="0.75" header="0.3" footer="0.3"/>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4F1B78-24F4-47E6-8FBC-C3DE1D37C146}">
  <dimension ref="A1:M26"/>
  <sheetViews>
    <sheetView topLeftCell="E1" workbookViewId="0">
      <selection activeCell="E3" sqref="E3:E4"/>
    </sheetView>
  </sheetViews>
  <sheetFormatPr baseColWidth="10" defaultRowHeight="15" x14ac:dyDescent="0.25"/>
  <cols>
    <col min="1" max="1" width="12.5703125" hidden="1" customWidth="1"/>
    <col min="2" max="2" width="16.140625" hidden="1" customWidth="1"/>
    <col min="3" max="3" width="15.85546875" hidden="1" customWidth="1"/>
    <col min="4" max="4" width="18" hidden="1" customWidth="1"/>
    <col min="5" max="5" width="17.140625" bestFit="1" customWidth="1"/>
    <col min="6" max="6" width="25.140625" hidden="1" customWidth="1"/>
    <col min="7" max="7" width="25.5703125" hidden="1" customWidth="1"/>
    <col min="8" max="8" width="18" customWidth="1"/>
    <col min="9" max="9" width="16.42578125" bestFit="1" customWidth="1"/>
    <col min="10" max="10" width="18.5703125" hidden="1" customWidth="1"/>
    <col min="11" max="11" width="30.140625" hidden="1" customWidth="1"/>
    <col min="12" max="12" width="20.140625" bestFit="1" customWidth="1"/>
    <col min="13" max="13" width="81.5703125" bestFit="1" customWidth="1"/>
  </cols>
  <sheetData>
    <row r="1" spans="1:13" x14ac:dyDescent="0.25">
      <c r="A1" s="43" t="s">
        <v>946</v>
      </c>
      <c r="B1" s="44" t="s">
        <v>947</v>
      </c>
      <c r="C1" s="44" t="s">
        <v>948</v>
      </c>
      <c r="D1" s="44" t="s">
        <v>949</v>
      </c>
      <c r="E1" s="47" t="s">
        <v>862</v>
      </c>
      <c r="F1" s="44" t="s">
        <v>950</v>
      </c>
      <c r="G1" s="44" t="s">
        <v>951</v>
      </c>
      <c r="H1" s="47" t="s">
        <v>329</v>
      </c>
      <c r="I1" s="47" t="s">
        <v>953</v>
      </c>
      <c r="J1" s="47" t="s">
        <v>954</v>
      </c>
      <c r="K1" s="44" t="s">
        <v>3890</v>
      </c>
      <c r="L1" s="47" t="s">
        <v>955</v>
      </c>
      <c r="M1" s="47" t="s">
        <v>956</v>
      </c>
    </row>
    <row r="2" spans="1:13" x14ac:dyDescent="0.25">
      <c r="A2" s="38" t="s">
        <v>988</v>
      </c>
      <c r="B2" s="39" t="s">
        <v>989</v>
      </c>
      <c r="C2" s="39">
        <v>60</v>
      </c>
      <c r="D2" s="39">
        <v>1</v>
      </c>
      <c r="E2" s="45" t="s">
        <v>8</v>
      </c>
      <c r="F2" s="39">
        <v>3</v>
      </c>
      <c r="G2" s="39">
        <v>2</v>
      </c>
      <c r="H2" s="46">
        <v>45092</v>
      </c>
      <c r="I2" s="45" t="s">
        <v>974</v>
      </c>
      <c r="J2" s="45">
        <v>2</v>
      </c>
      <c r="K2" s="39" t="s">
        <v>889</v>
      </c>
      <c r="L2" s="40"/>
      <c r="M2" s="41"/>
    </row>
    <row r="3" spans="1:13" x14ac:dyDescent="0.25">
      <c r="A3" s="38" t="s">
        <v>999</v>
      </c>
      <c r="B3" s="39" t="s">
        <v>1007</v>
      </c>
      <c r="C3" s="39">
        <v>65</v>
      </c>
      <c r="D3" s="39">
        <v>1</v>
      </c>
      <c r="E3" s="48" t="s">
        <v>3884</v>
      </c>
      <c r="F3" s="39">
        <v>7</v>
      </c>
      <c r="G3" s="39">
        <v>2</v>
      </c>
      <c r="H3" s="49">
        <v>42150</v>
      </c>
      <c r="I3" s="48" t="s">
        <v>960</v>
      </c>
      <c r="J3" s="48">
        <v>3</v>
      </c>
      <c r="K3" s="39" t="e">
        <v>#N/A</v>
      </c>
      <c r="L3" s="49">
        <v>45175</v>
      </c>
      <c r="M3" s="48" t="s">
        <v>1008</v>
      </c>
    </row>
    <row r="4" spans="1:13" x14ac:dyDescent="0.25">
      <c r="A4" s="38" t="s">
        <v>999</v>
      </c>
      <c r="B4" s="39" t="s">
        <v>1009</v>
      </c>
      <c r="C4" s="39">
        <v>65</v>
      </c>
      <c r="D4" s="39">
        <v>2</v>
      </c>
      <c r="E4" s="45" t="s">
        <v>14</v>
      </c>
      <c r="F4" s="39">
        <v>3</v>
      </c>
      <c r="G4" s="39">
        <v>1</v>
      </c>
      <c r="H4" s="46">
        <v>45175</v>
      </c>
      <c r="I4" s="45" t="s">
        <v>974</v>
      </c>
      <c r="J4" s="45">
        <v>2</v>
      </c>
      <c r="K4" s="39" t="s">
        <v>197</v>
      </c>
      <c r="L4" s="40"/>
      <c r="M4" s="41"/>
    </row>
    <row r="5" spans="1:13" x14ac:dyDescent="0.25">
      <c r="A5" s="38" t="s">
        <v>1032</v>
      </c>
      <c r="B5" s="39" t="s">
        <v>1042</v>
      </c>
      <c r="C5" s="39">
        <v>65</v>
      </c>
      <c r="D5" s="39">
        <v>3</v>
      </c>
      <c r="E5" s="48" t="s">
        <v>3885</v>
      </c>
      <c r="F5" s="39">
        <v>5</v>
      </c>
      <c r="G5" s="39">
        <v>2</v>
      </c>
      <c r="H5" s="49">
        <v>44539</v>
      </c>
      <c r="I5" s="48" t="s">
        <v>960</v>
      </c>
      <c r="J5" s="48">
        <v>3</v>
      </c>
      <c r="K5" s="39" t="e">
        <v>#N/A</v>
      </c>
      <c r="L5" s="49">
        <v>45078</v>
      </c>
      <c r="M5" s="48" t="s">
        <v>1036</v>
      </c>
    </row>
    <row r="6" spans="1:13" x14ac:dyDescent="0.25">
      <c r="A6" s="38" t="s">
        <v>1032</v>
      </c>
      <c r="B6" s="39" t="s">
        <v>1043</v>
      </c>
      <c r="C6" s="39">
        <v>65</v>
      </c>
      <c r="D6" s="39">
        <v>4</v>
      </c>
      <c r="E6" s="45" t="s">
        <v>198</v>
      </c>
      <c r="F6" s="39">
        <v>3</v>
      </c>
      <c r="G6" s="39">
        <v>1</v>
      </c>
      <c r="H6" s="46">
        <v>45078</v>
      </c>
      <c r="I6" s="45" t="s">
        <v>974</v>
      </c>
      <c r="J6" s="45">
        <v>2</v>
      </c>
      <c r="K6" s="39" t="s">
        <v>197</v>
      </c>
      <c r="L6" s="40"/>
      <c r="M6" s="41"/>
    </row>
    <row r="7" spans="1:13" x14ac:dyDescent="0.25">
      <c r="A7" s="38" t="s">
        <v>1220</v>
      </c>
      <c r="B7" s="39" t="s">
        <v>1226</v>
      </c>
      <c r="C7" s="39">
        <v>10</v>
      </c>
      <c r="D7" s="39">
        <v>4</v>
      </c>
      <c r="E7" s="48" t="s">
        <v>23</v>
      </c>
      <c r="F7" s="39">
        <v>4</v>
      </c>
      <c r="G7" s="39">
        <v>2</v>
      </c>
      <c r="H7" s="49">
        <v>44392</v>
      </c>
      <c r="I7" s="48" t="s">
        <v>960</v>
      </c>
      <c r="J7" s="48">
        <v>3</v>
      </c>
      <c r="K7" s="39" t="e">
        <v>#N/A</v>
      </c>
      <c r="L7" s="49">
        <v>45247</v>
      </c>
      <c r="M7" s="48" t="s">
        <v>1227</v>
      </c>
    </row>
    <row r="8" spans="1:13" x14ac:dyDescent="0.25">
      <c r="A8" s="38" t="s">
        <v>1220</v>
      </c>
      <c r="B8" s="39" t="s">
        <v>1228</v>
      </c>
      <c r="C8" s="39">
        <v>10</v>
      </c>
      <c r="D8" s="39">
        <v>5</v>
      </c>
      <c r="E8" s="45" t="s">
        <v>913</v>
      </c>
      <c r="F8" s="39">
        <v>4</v>
      </c>
      <c r="G8" s="39">
        <v>2</v>
      </c>
      <c r="H8" s="46">
        <v>45247</v>
      </c>
      <c r="I8" s="45" t="s">
        <v>974</v>
      </c>
      <c r="J8" s="45">
        <v>2</v>
      </c>
      <c r="K8" s="39" t="s">
        <v>7</v>
      </c>
      <c r="L8" s="40"/>
      <c r="M8" s="41"/>
    </row>
    <row r="9" spans="1:13" x14ac:dyDescent="0.25">
      <c r="A9" s="38" t="s">
        <v>1394</v>
      </c>
      <c r="B9" s="39" t="s">
        <v>1395</v>
      </c>
      <c r="C9" s="39">
        <v>60</v>
      </c>
      <c r="D9" s="39">
        <v>1</v>
      </c>
      <c r="E9" s="48" t="s">
        <v>44</v>
      </c>
      <c r="F9" s="39">
        <v>4</v>
      </c>
      <c r="G9" s="39">
        <v>2</v>
      </c>
      <c r="H9" s="49">
        <v>45110</v>
      </c>
      <c r="I9" s="48" t="s">
        <v>960</v>
      </c>
      <c r="J9" s="48">
        <v>3</v>
      </c>
      <c r="K9" s="39" t="e">
        <v>#N/A</v>
      </c>
      <c r="L9" s="49">
        <v>45250</v>
      </c>
      <c r="M9" s="48" t="s">
        <v>970</v>
      </c>
    </row>
    <row r="10" spans="1:13" x14ac:dyDescent="0.25">
      <c r="A10" s="38" t="s">
        <v>1394</v>
      </c>
      <c r="B10" s="39" t="s">
        <v>1397</v>
      </c>
      <c r="C10" s="39">
        <v>60</v>
      </c>
      <c r="D10" s="39">
        <v>2</v>
      </c>
      <c r="E10" s="45" t="s">
        <v>914</v>
      </c>
      <c r="F10" s="39">
        <v>4</v>
      </c>
      <c r="G10" s="39">
        <v>2</v>
      </c>
      <c r="H10" s="46">
        <v>45267</v>
      </c>
      <c r="I10" s="45" t="s">
        <v>974</v>
      </c>
      <c r="J10" s="45">
        <v>2</v>
      </c>
      <c r="K10" s="39" t="s">
        <v>46</v>
      </c>
      <c r="L10" s="40"/>
      <c r="M10" s="41"/>
    </row>
    <row r="11" spans="1:13" x14ac:dyDescent="0.25">
      <c r="A11" s="38" t="s">
        <v>1469</v>
      </c>
      <c r="B11" s="39" t="s">
        <v>1473</v>
      </c>
      <c r="C11" s="39">
        <v>70</v>
      </c>
      <c r="D11" s="39">
        <v>1</v>
      </c>
      <c r="E11" s="48" t="s">
        <v>3886</v>
      </c>
      <c r="F11" s="39">
        <v>5</v>
      </c>
      <c r="G11" s="39">
        <v>1</v>
      </c>
      <c r="H11" s="49">
        <v>39948</v>
      </c>
      <c r="I11" s="48" t="s">
        <v>960</v>
      </c>
      <c r="J11" s="48">
        <v>3</v>
      </c>
      <c r="K11" s="39" t="e">
        <v>#N/A</v>
      </c>
      <c r="L11" s="49">
        <v>45110</v>
      </c>
      <c r="M11" s="48" t="s">
        <v>1474</v>
      </c>
    </row>
    <row r="12" spans="1:13" x14ac:dyDescent="0.25">
      <c r="A12" s="38" t="s">
        <v>1469</v>
      </c>
      <c r="B12" s="39" t="s">
        <v>1475</v>
      </c>
      <c r="C12" s="39">
        <v>70</v>
      </c>
      <c r="D12" s="39">
        <v>2</v>
      </c>
      <c r="E12" s="45" t="s">
        <v>210</v>
      </c>
      <c r="F12" s="39">
        <v>5</v>
      </c>
      <c r="G12" s="39">
        <v>1</v>
      </c>
      <c r="H12" s="46">
        <v>45110</v>
      </c>
      <c r="I12" s="45" t="s">
        <v>974</v>
      </c>
      <c r="J12" s="45">
        <v>2</v>
      </c>
      <c r="K12" s="39" t="s">
        <v>197</v>
      </c>
      <c r="L12" s="40"/>
      <c r="M12" s="42"/>
    </row>
    <row r="13" spans="1:13" x14ac:dyDescent="0.25">
      <c r="A13" s="38" t="s">
        <v>1469</v>
      </c>
      <c r="B13" s="39" t="s">
        <v>1476</v>
      </c>
      <c r="C13" s="39">
        <v>75</v>
      </c>
      <c r="D13" s="39">
        <v>1</v>
      </c>
      <c r="E13" s="48" t="s">
        <v>3887</v>
      </c>
      <c r="F13" s="39">
        <v>5</v>
      </c>
      <c r="G13" s="39">
        <v>1</v>
      </c>
      <c r="H13" s="49">
        <v>39989</v>
      </c>
      <c r="I13" s="48" t="s">
        <v>960</v>
      </c>
      <c r="J13" s="48">
        <v>3</v>
      </c>
      <c r="K13" s="39" t="e">
        <v>#N/A</v>
      </c>
      <c r="L13" s="49">
        <v>45111</v>
      </c>
      <c r="M13" s="50" t="s">
        <v>1477</v>
      </c>
    </row>
    <row r="14" spans="1:13" x14ac:dyDescent="0.25">
      <c r="A14" s="38" t="s">
        <v>1469</v>
      </c>
      <c r="B14" s="39" t="s">
        <v>1478</v>
      </c>
      <c r="C14" s="39">
        <v>75</v>
      </c>
      <c r="D14" s="39">
        <v>2</v>
      </c>
      <c r="E14" s="45" t="s">
        <v>864</v>
      </c>
      <c r="F14" s="39">
        <v>5</v>
      </c>
      <c r="G14" s="39">
        <v>1</v>
      </c>
      <c r="H14" s="46">
        <v>45111</v>
      </c>
      <c r="I14" s="45" t="s">
        <v>974</v>
      </c>
      <c r="J14" s="45">
        <v>2</v>
      </c>
      <c r="K14" s="39" t="s">
        <v>197</v>
      </c>
      <c r="L14" s="40"/>
      <c r="M14" s="42"/>
    </row>
    <row r="15" spans="1:13" x14ac:dyDescent="0.25">
      <c r="A15" s="38" t="s">
        <v>1492</v>
      </c>
      <c r="B15" s="39" t="s">
        <v>1493</v>
      </c>
      <c r="C15" s="39">
        <v>60</v>
      </c>
      <c r="D15" s="39">
        <v>1</v>
      </c>
      <c r="E15" s="45" t="s">
        <v>215</v>
      </c>
      <c r="F15" s="39">
        <v>4</v>
      </c>
      <c r="G15" s="39">
        <v>1</v>
      </c>
      <c r="H15" s="46">
        <v>45110</v>
      </c>
      <c r="I15" s="45" t="s">
        <v>974</v>
      </c>
      <c r="J15" s="45">
        <v>2</v>
      </c>
      <c r="K15" s="39" t="s">
        <v>197</v>
      </c>
      <c r="L15" s="40"/>
      <c r="M15" s="42"/>
    </row>
    <row r="16" spans="1:13" x14ac:dyDescent="0.25">
      <c r="A16" s="38" t="s">
        <v>1551</v>
      </c>
      <c r="B16" s="39" t="s">
        <v>1552</v>
      </c>
      <c r="C16" s="39">
        <v>60</v>
      </c>
      <c r="D16" s="39">
        <v>1</v>
      </c>
      <c r="E16" s="45" t="s">
        <v>59</v>
      </c>
      <c r="F16" s="39">
        <v>4</v>
      </c>
      <c r="G16" s="39">
        <v>2</v>
      </c>
      <c r="H16" s="46">
        <v>45110</v>
      </c>
      <c r="I16" s="45" t="s">
        <v>974</v>
      </c>
      <c r="J16" s="45">
        <v>2</v>
      </c>
      <c r="K16" s="39" t="s">
        <v>13</v>
      </c>
      <c r="L16" s="40"/>
      <c r="M16" s="42"/>
    </row>
    <row r="17" spans="1:13" x14ac:dyDescent="0.25">
      <c r="A17" s="38" t="s">
        <v>1911</v>
      </c>
      <c r="B17" s="39" t="s">
        <v>1912</v>
      </c>
      <c r="C17" s="39">
        <v>60</v>
      </c>
      <c r="D17" s="39">
        <v>1</v>
      </c>
      <c r="E17" s="45" t="s">
        <v>91</v>
      </c>
      <c r="F17" s="39">
        <v>3</v>
      </c>
      <c r="G17" s="39">
        <v>2</v>
      </c>
      <c r="H17" s="46">
        <v>45110</v>
      </c>
      <c r="I17" s="45" t="s">
        <v>974</v>
      </c>
      <c r="J17" s="45">
        <v>2</v>
      </c>
      <c r="K17" s="39" t="s">
        <v>13</v>
      </c>
      <c r="L17" s="40"/>
      <c r="M17" s="42"/>
    </row>
    <row r="18" spans="1:13" x14ac:dyDescent="0.25">
      <c r="A18" s="38" t="s">
        <v>1918</v>
      </c>
      <c r="B18" s="39" t="s">
        <v>1919</v>
      </c>
      <c r="C18" s="39">
        <v>60</v>
      </c>
      <c r="D18" s="39">
        <v>1</v>
      </c>
      <c r="E18" s="45" t="s">
        <v>865</v>
      </c>
      <c r="F18" s="39">
        <v>3</v>
      </c>
      <c r="G18" s="39">
        <v>2</v>
      </c>
      <c r="H18" s="46">
        <v>45111</v>
      </c>
      <c r="I18" s="45" t="s">
        <v>974</v>
      </c>
      <c r="J18" s="45">
        <v>2</v>
      </c>
      <c r="K18" s="39" t="s">
        <v>884</v>
      </c>
      <c r="L18" s="40"/>
      <c r="M18" s="42"/>
    </row>
    <row r="19" spans="1:13" x14ac:dyDescent="0.25">
      <c r="A19" s="38" t="s">
        <v>1920</v>
      </c>
      <c r="B19" s="39" t="s">
        <v>1921</v>
      </c>
      <c r="C19" s="39">
        <v>60</v>
      </c>
      <c r="D19" s="39">
        <v>1</v>
      </c>
      <c r="E19" s="45" t="s">
        <v>93</v>
      </c>
      <c r="F19" s="39">
        <v>4</v>
      </c>
      <c r="G19" s="39">
        <v>2</v>
      </c>
      <c r="H19" s="46">
        <v>45127</v>
      </c>
      <c r="I19" s="45" t="s">
        <v>974</v>
      </c>
      <c r="J19" s="45">
        <v>2</v>
      </c>
      <c r="K19" s="39" t="s">
        <v>884</v>
      </c>
      <c r="L19" s="40"/>
      <c r="M19" s="42"/>
    </row>
    <row r="20" spans="1:13" x14ac:dyDescent="0.25">
      <c r="A20" s="38" t="s">
        <v>2064</v>
      </c>
      <c r="B20" s="39" t="s">
        <v>2065</v>
      </c>
      <c r="C20" s="39">
        <v>60</v>
      </c>
      <c r="D20" s="39">
        <v>1</v>
      </c>
      <c r="E20" s="45" t="s">
        <v>113</v>
      </c>
      <c r="F20" s="39">
        <v>4</v>
      </c>
      <c r="G20" s="39">
        <v>2</v>
      </c>
      <c r="H20" s="46">
        <v>45110</v>
      </c>
      <c r="I20" s="45" t="s">
        <v>974</v>
      </c>
      <c r="J20" s="45">
        <v>2</v>
      </c>
      <c r="K20" s="39" t="s">
        <v>13</v>
      </c>
      <c r="L20" s="40"/>
      <c r="M20" s="42"/>
    </row>
    <row r="21" spans="1:13" x14ac:dyDescent="0.25">
      <c r="A21" s="38" t="s">
        <v>2105</v>
      </c>
      <c r="B21" s="39" t="s">
        <v>2106</v>
      </c>
      <c r="C21" s="39">
        <v>60</v>
      </c>
      <c r="D21" s="39">
        <v>1</v>
      </c>
      <c r="E21" s="45" t="s">
        <v>246</v>
      </c>
      <c r="F21" s="39">
        <v>4</v>
      </c>
      <c r="G21" s="39">
        <v>2</v>
      </c>
      <c r="H21" s="46">
        <v>45110</v>
      </c>
      <c r="I21" s="45" t="s">
        <v>974</v>
      </c>
      <c r="J21" s="45">
        <v>2</v>
      </c>
      <c r="K21" s="39" t="s">
        <v>13</v>
      </c>
      <c r="L21" s="40"/>
      <c r="M21" s="42"/>
    </row>
    <row r="22" spans="1:13" x14ac:dyDescent="0.25">
      <c r="A22" s="38" t="s">
        <v>2821</v>
      </c>
      <c r="B22" s="39" t="s">
        <v>2825</v>
      </c>
      <c r="C22" s="39">
        <v>60</v>
      </c>
      <c r="D22" s="39">
        <v>4</v>
      </c>
      <c r="E22" s="48" t="s">
        <v>915</v>
      </c>
      <c r="F22" s="39">
        <v>4</v>
      </c>
      <c r="G22" s="39">
        <v>2</v>
      </c>
      <c r="H22" s="49">
        <v>44364</v>
      </c>
      <c r="I22" s="48" t="s">
        <v>960</v>
      </c>
      <c r="J22" s="48">
        <v>3</v>
      </c>
      <c r="K22" s="39" t="e">
        <v>#N/A</v>
      </c>
      <c r="L22" s="49">
        <v>45083</v>
      </c>
      <c r="M22" s="50" t="s">
        <v>2687</v>
      </c>
    </row>
    <row r="23" spans="1:13" x14ac:dyDescent="0.25">
      <c r="A23" s="38" t="s">
        <v>2821</v>
      </c>
      <c r="B23" s="39" t="s">
        <v>2826</v>
      </c>
      <c r="C23" s="39">
        <v>60</v>
      </c>
      <c r="D23" s="39">
        <v>5</v>
      </c>
      <c r="E23" s="45" t="s">
        <v>157</v>
      </c>
      <c r="F23" s="39">
        <v>3</v>
      </c>
      <c r="G23" s="39">
        <v>2</v>
      </c>
      <c r="H23" s="46">
        <v>45083</v>
      </c>
      <c r="I23" s="45" t="s">
        <v>974</v>
      </c>
      <c r="J23" s="45">
        <v>2</v>
      </c>
      <c r="K23" s="39" t="s">
        <v>886</v>
      </c>
      <c r="L23" s="40"/>
      <c r="M23" s="42"/>
    </row>
    <row r="24" spans="1:13" x14ac:dyDescent="0.25">
      <c r="A24" s="38" t="s">
        <v>3170</v>
      </c>
      <c r="B24" s="39" t="s">
        <v>3181</v>
      </c>
      <c r="C24" s="39">
        <v>60</v>
      </c>
      <c r="D24" s="39">
        <v>1</v>
      </c>
      <c r="E24" s="48" t="s">
        <v>313</v>
      </c>
      <c r="F24" s="39">
        <v>5</v>
      </c>
      <c r="G24" s="39">
        <v>2</v>
      </c>
      <c r="H24" s="49">
        <v>43549</v>
      </c>
      <c r="I24" s="48" t="s">
        <v>960</v>
      </c>
      <c r="J24" s="48">
        <v>3</v>
      </c>
      <c r="K24" s="39" t="s">
        <v>194</v>
      </c>
      <c r="L24" s="49">
        <v>45320</v>
      </c>
      <c r="M24" s="50" t="s">
        <v>3182</v>
      </c>
    </row>
    <row r="25" spans="1:13" x14ac:dyDescent="0.25">
      <c r="A25" s="38" t="s">
        <v>3183</v>
      </c>
      <c r="B25" s="39" t="s">
        <v>3197</v>
      </c>
      <c r="C25" s="39">
        <v>60</v>
      </c>
      <c r="D25" s="39">
        <v>1</v>
      </c>
      <c r="E25" s="48" t="s">
        <v>315</v>
      </c>
      <c r="F25" s="39">
        <v>5</v>
      </c>
      <c r="G25" s="39">
        <v>2</v>
      </c>
      <c r="H25" s="49">
        <v>43651</v>
      </c>
      <c r="I25" s="48" t="s">
        <v>960</v>
      </c>
      <c r="J25" s="48">
        <v>3</v>
      </c>
      <c r="K25" s="39" t="s">
        <v>194</v>
      </c>
      <c r="L25" s="49">
        <v>45317</v>
      </c>
      <c r="M25" s="50" t="s">
        <v>3198</v>
      </c>
    </row>
    <row r="26" spans="1:13" x14ac:dyDescent="0.25">
      <c r="A26" s="38" t="s">
        <v>3183</v>
      </c>
      <c r="B26" s="39" t="s">
        <v>3199</v>
      </c>
      <c r="C26" s="39">
        <v>61</v>
      </c>
      <c r="D26" s="39">
        <v>1</v>
      </c>
      <c r="E26" s="48" t="s">
        <v>3896</v>
      </c>
      <c r="F26" s="39">
        <v>5</v>
      </c>
      <c r="G26" s="39">
        <v>2</v>
      </c>
      <c r="H26" s="49">
        <v>43651</v>
      </c>
      <c r="I26" s="48" t="s">
        <v>960</v>
      </c>
      <c r="J26" s="48">
        <v>3</v>
      </c>
      <c r="K26" s="39" t="e">
        <v>#N/A</v>
      </c>
      <c r="L26" s="49">
        <v>45317</v>
      </c>
      <c r="M26" s="50" t="s">
        <v>3198</v>
      </c>
    </row>
  </sheetData>
  <autoFilter ref="A1:M26" xr:uid="{454F1B78-24F4-47E6-8FBC-C3DE1D37C146}">
    <sortState xmlns:xlrd2="http://schemas.microsoft.com/office/spreadsheetml/2017/richdata2" ref="A2:M26">
      <sortCondition ref="E1:E26"/>
    </sortState>
  </autoFilter>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s q m i d = " 6 f f e 6 5 5 e - 6 7 0 1 - 4 b f 6 - 8 9 8 b - c 1 3 f 4 6 4 c c b d 2 "   x m l n s = " h t t p : / / s c h e m a s . m i c r o s o f t . c o m / D a t a M a s h u p " > A A A A A P Q E A A B Q S w M E F A A C A A g A j Y F r W E L g z Q q j A A A A 9 g A A A B I A H A B D b 2 5 m a W c v U G F j a 2 F n Z S 5 4 b W w g o h g A K K A U A A A A A A A A A A A A A A A A A A A A A A A A A A A A h Y 8 x D o I w G I W v Q r r T l r o Y 8 l N i W C U x M T G u T S n Q C M W 0 x X I 3 B 4 / k F c Q o 6 u b 4 v v c N 7 9 2 v N 8 i n v o s u y j o 9 m A w l m K J I G T l U 2 j Q Z G n 0 d r 1 H O Y S f k S T Q q m m X j 0 s l V G W q 9 P 6 e E h B B w W O H B N o R R m p B j u d 3 L V v U C f W T 9 X 4 6 1 c V 4 Y q R C H w 2 s M Z z h h F D P G M A W y Q C i 1 + Q p s 3 v t s f y A U Y + d H q 3 h t 4 2 I D Z I l A 3 h / 4 A 1 B L A w Q U A A I A C A C N g W t Y 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j Y F r W G G G r b T v A Q A A t A U A A B M A H A B G b 3 J t d W x h c y 9 T Z W N 0 a W 9 u M S 5 t I K I Y A C i g F A A A A A A A A A A A A A A A A A A A A A A A A A A A A O V T z W 7 T Q B A + E y n v s H I P c S T X U h D l A M o B 2 U F w 6 B 8 O X G p k b e 1 x W W l / o t 1 x l K q q x O N Q X s M v x q w d a E I N R e L A A V + 8 O z / f N 9 / O j I M S h d E s 6 / + z l + P R e O Q + c Q s V S 0 x j X e G Q Y 4 N s z i T g e M T o y 8 h e A l k S t 4 5 T U z Y K N I a v h Y Q 4 M R r p 4 s I g e Z G / d 2 B d r i S X j R J g I T / V k F q x B n Z I 2 F K 2 X 6 6 A V c D e G Q e K E v P M 8 5 4 Z o b F Y W q 6 d w B z B Y b 5 b S I w b D K b R R Q p S K I F g 5 8 G T I P J 4 j d J u P n s a s Y U u T S X 0 F V 2 O 6 H r e G I Q M r y X M 7 4 / x i d H w c R r 1 i g 6 C h T 7 E 9 i u x s Z U 1 q n E B y V v y S w o 8 o z t l v Q F e k Z y w F x + x i 6 3 9 l Z R Z y S W 3 b o 6 2 2 Y V c X q + A K a q k F u 3 d P V 6 n r D Z W 9 S X 7 K B c O F B D d 3 A S J o e c 5 X p y T Q P R o C B u 8 j Z h 3 0 I u w M G k / p 9 M B J 2 V V E 7 P y H S X v W 4 3 P n 8 W e q H N / I B m + 5 V X D S g / z M O L E q E t L g A a 5 9 A 2 q Y G 3 E 4 4 E T 2 H A a h Y G 4 l C M w q G s / Z G v 4 X n B F 1 s 6 d 9 S O 2 U 9 C + o J / 8 x e w X D N V E a O 4 p + F b 5 P s 2 x Q V F 7 P X I w 7 g f d n u F 2 O h 4 J P d z T 3 W U 5 2 P a k R 6 5 d I b Q r r e h 6 4 I q O D b q p + s d r 9 P s C H 9 m u o / 9 k u f 5 y f z w A A V N / T j s M O m y T Q l 8 b x / b u 4 d b + + d R 9 A 1 B L A Q I t A B Q A A g A I A I 2 B a 1 h C 4 M 0 K o w A A A P Y A A A A S A A A A A A A A A A A A A A A A A A A A A A B D b 2 5 m a W c v U G F j a 2 F n Z S 5 4 b W x Q S w E C L Q A U A A I A C A C N g W t Y D 8 r p q 6 Q A A A D p A A A A E w A A A A A A A A A A A A A A A A D v A A A A W 0 N v b n R l b n R f V H l w Z X N d L n h t b F B L A Q I t A B Q A A g A I A I 2 B a 1 h h h q 2 0 7 w E A A L Q F A A A T A A A A A A A A A A A A A A A A A O A B A A B G b 3 J t d W x h c y 9 T Z W N 0 a W 9 u M S 5 t U E s F B g A A A A A D A A M A w g A A A B w E 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j w c A A A A A A A A G h w 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I C 8 + P C 9 J d G V t P j x J d G V t P j x J d G V t T G 9 j Y X R p b 2 4 + P E l 0 Z W 1 U e X B l P k Z v c m 1 1 b G E 8 L 0 l 0 Z W 1 U e X B l P j x J d G V t U G F 0 a D 5 T Z W N 0 a W 9 u M S 9 D b 3 V y c 1 9 z d G F 0 d X Q 8 L 0 l 0 Z W 1 Q Y X R o P j w v S X R l b U x v Y 2 F 0 a W 9 u P j x T d G F i b G V F b n R y a W V z P j x F b n R y e S B U e X B l P S J J c 1 B y a X Z h d G U i I F Z h b H V l P S J s M C I g L z 4 8 R W 5 0 c n k g V H l w Z T 0 i R m l s b E V u Y W J s Z W Q i I F Z h b H V l P S J s M S I g L z 4 8 R W 5 0 c n k g V H l w Z T 0 i R m l s b E 9 i a m V j d F R 5 c G U i I F Z h b H V l P S J z V G F i b G U i I C 8 + P E V u d H J 5 I F R 5 c G U 9 I k Z p b G x U b 0 R h d G F N b 2 R l b E V u Y W J s Z W Q i I F Z h b H V l P S J s M C I g L z 4 8 R W 5 0 c n k g V H l w Z T 0 i Q n V m Z m V y T m V 4 d F J l Z n J l c 2 g i I F Z h b H V l P S J s M S I g L z 4 8 R W 5 0 c n k g V H l w Z T 0 i U m V z d W x 0 V H l w Z S I g V m F s d W U 9 I n N U Y W J s Z S I g L z 4 8 R W 5 0 c n k g V H l w Z T 0 i T m F t Z V V w Z G F 0 Z W R B Z n R l c k Z p b G w i I F Z h b H V l P S J s M C I g L z 4 8 R W 5 0 c n k g V H l w Z T 0 i R m l s b F R h c m d l d C I g V m F s d W U 9 I n N D b 3 V y c 1 9 z d G F 0 d X Q i I C 8 + P E V u d H J 5 I F R 5 c G U 9 I k Z p b G x l Z E N v b X B s Z X R l U m V z d W x 0 V G 9 X b 3 J r c 2 h l Z X Q i I F Z h b H V l P S J s M S I g L z 4 8 R W 5 0 c n k g V H l w Z T 0 i Q W R k Z W R U b 0 R h d G F N b 2 R l b C I g V m F s d W U 9 I m w w I i A v P j x F b n R y e S B U e X B l P S J G a W x s Q 2 9 1 b n Q i I F Z h b H V l P S J s M j A y M i I g L z 4 8 R W 5 0 c n k g V H l w Z T 0 i R m l s b E V y c m 9 y Q 2 9 k Z S I g V m F s d W U 9 I n N V b m t u b 3 d u I i A v P j x F b n R y e S B U e X B l P S J G a W x s R X J y b 3 J D b 3 V u d C I g V m F s d W U 9 I m w w I i A v P j x F b n R y e S B U e X B l P S J G a W x s T G F z d F V w Z G F 0 Z W Q i I F Z h b H V l P S J k M j A y N C 0 w M y 0 x M V Q y M D o w N z o y O C 4 z N T c 3 M j M 0 W i I g L z 4 8 R W 5 0 c n k g V H l w Z T 0 i R m l s b E N v b H V t b l R 5 c G V z I i B W Y W x 1 Z T 0 i c 0 J n W U R B d 0 1 E Q 1 F Z R E N R W U c i I C 8 + P E V u d H J 5 I F R 5 c G U 9 I k Z p b G x D b 2 x 1 b W 5 O Y W 1 l c y I g V m F s d W U 9 I n N b J n F 1 b 3 Q 7 Q 2 9 k Z S B N R V E m c X V v d D s s J n F 1 b 3 Q 7 Q 2 9 1 c n M g K E P D g E Q p J n F 1 b 3 Q 7 L C Z x d W 9 0 O 0 N v Z G U g Z F x 1 M D A y N 2 9 w d G l v b i Z x d W 9 0 O y w m c X V v d D t W Z X J z a W 9 u I G R 1 I G N v d X J z J n F 1 b 3 Q 7 L C Z x d W 9 0 O 0 5 v b W J y Z S B 0 b 3 R h b C B k Z S B k Z X Z v a X J z J n F 1 b 3 Q 7 L C Z x d W 9 0 O 0 5 v b W J y Z S B 0 b 3 R h b C B k X H U w M D I 3 Z X h h b W V u c y Z x d W 9 0 O y w m c X V v d D t E Y X R l I G V m Z m V j d G l 2 Z S Z x d W 9 0 O y w m c X V v d D t T d G F 0 d X Q g Z H U g Y 2 9 1 c n M m c X V v d D s s J n F 1 b 3 Q 7 U 3 R h d H V 0 I G R 1 I G N v d X J z X z E m c X V v d D s s J n F 1 b 3 Q 7 R G F 0 Z S B k X H U w M D I 3 a W 5 h Y 3 R p d m F 0 a W 9 u J n F 1 b 3 Q 7 L C Z x d W 9 0 O 0 1 v d G l m I G R l I G x c d T A w M j d p b m F j d G l 2 Y X R p b 2 4 m c X V v d D s s J n F 1 b 3 Q 7 Q 2 9 s d W 1 u M S Z x d W 9 0 O 1 0 i I C 8 + P E V u d H J 5 I F R 5 c G U 9 I k Z p b G x T d G F 0 d X M i I F Z h b H V l P S J z Q 2 9 t c G x l d G U i I C 8 + P E V u d H J 5 I F R 5 c G U 9 I l J l b G F 0 a W 9 u c 2 h p c E l u Z m 9 D b 2 5 0 Y W l u Z X I i I F Z h b H V l P S J z e y Z x d W 9 0 O 2 N v b H V t b k N v d W 5 0 J n F 1 b 3 Q 7 O j E y L C Z x d W 9 0 O 2 t l e U N v b H V t b k 5 h b W V z J n F 1 b 3 Q 7 O l t d L C Z x d W 9 0 O 3 F 1 Z X J 5 U m V s Y X R p b 2 5 z a G l w c y Z x d W 9 0 O z p b X S w m c X V v d D t j b 2 x 1 b W 5 J Z G V u d G l 0 a W V z J n F 1 b 3 Q 7 O l s m c X V v d D t T Z W N 0 a W 9 u M S 9 D b 3 V y c 1 9 z d G F 0 d X Q v Q X V 0 b 1 J l b W 9 2 Z W R D b 2 x 1 b W 5 z M S 5 7 Q 2 9 k Z S B N R V E s M H 0 m c X V v d D s s J n F 1 b 3 Q 7 U 2 V j d G l v b j E v Q 2 9 1 c n N f c 3 R h d H V 0 L 0 F 1 d G 9 S Z W 1 v d m V k Q 2 9 s d W 1 u c z E u e 0 N v d X J z I C h D w 4 B E K S w x f S Z x d W 9 0 O y w m c X V v d D t T Z W N 0 a W 9 u M S 9 D b 3 V y c 1 9 z d G F 0 d X Q v Q X V 0 b 1 J l b W 9 2 Z W R D b 2 x 1 b W 5 z M S 5 7 Q 2 9 k Z S B k X H U w M D I 3 b 3 B 0 a W 9 u L D J 9 J n F 1 b 3 Q 7 L C Z x d W 9 0 O 1 N l Y 3 R p b 2 4 x L 0 N v d X J z X 3 N 0 Y X R 1 d C 9 B d X R v U m V t b 3 Z l Z E N v b H V t b n M x L n t W Z X J z a W 9 u I G R 1 I G N v d X J z L D N 9 J n F 1 b 3 Q 7 L C Z x d W 9 0 O 1 N l Y 3 R p b 2 4 x L 0 N v d X J z X 3 N 0 Y X R 1 d C 9 B d X R v U m V t b 3 Z l Z E N v b H V t b n M x L n t O b 2 1 i c m U g d G 9 0 Y W w g Z G U g Z G V 2 b 2 l y c y w 0 f S Z x d W 9 0 O y w m c X V v d D t T Z W N 0 a W 9 u M S 9 D b 3 V y c 1 9 z d G F 0 d X Q v Q X V 0 b 1 J l b W 9 2 Z W R D b 2 x 1 b W 5 z M S 5 7 T m 9 t Y n J l I H R v d G F s I G R c d T A w M j d l e G F t Z W 5 z L D V 9 J n F 1 b 3 Q 7 L C Z x d W 9 0 O 1 N l Y 3 R p b 2 4 x L 0 N v d X J z X 3 N 0 Y X R 1 d C 9 B d X R v U m V t b 3 Z l Z E N v b H V t b n M x L n t E Y X R l I G V m Z m V j d G l 2 Z S w 2 f S Z x d W 9 0 O y w m c X V v d D t T Z W N 0 a W 9 u M S 9 D b 3 V y c 1 9 z d G F 0 d X Q v Q X V 0 b 1 J l b W 9 2 Z W R D b 2 x 1 b W 5 z M S 5 7 U 3 R h d H V 0 I G R 1 I G N v d X J z L D d 9 J n F 1 b 3 Q 7 L C Z x d W 9 0 O 1 N l Y 3 R p b 2 4 x L 0 N v d X J z X 3 N 0 Y X R 1 d C 9 B d X R v U m V t b 3 Z l Z E N v b H V t b n M x L n t T d G F 0 d X Q g Z H U g Y 2 9 1 c n N f M S w 4 f S Z x d W 9 0 O y w m c X V v d D t T Z W N 0 a W 9 u M S 9 D b 3 V y c 1 9 z d G F 0 d X Q v Q X V 0 b 1 J l b W 9 2 Z W R D b 2 x 1 b W 5 z M S 5 7 R G F 0 Z S B k X H U w M D I 3 a W 5 h Y 3 R p d m F 0 a W 9 u L D l 9 J n F 1 b 3 Q 7 L C Z x d W 9 0 O 1 N l Y 3 R p b 2 4 x L 0 N v d X J z X 3 N 0 Y X R 1 d C 9 B d X R v U m V t b 3 Z l Z E N v b H V t b n M x L n t N b 3 R p Z i B k Z S B s X H U w M D I 3 a W 5 h Y 3 R p d m F 0 a W 9 u L D E w f S Z x d W 9 0 O y w m c X V v d D t T Z W N 0 a W 9 u M S 9 D b 3 V y c 1 9 z d G F 0 d X Q v Q X V 0 b 1 J l b W 9 2 Z W R D b 2 x 1 b W 5 z M S 5 7 Q 2 9 s d W 1 u M S w x M X 0 m c X V v d D t d L C Z x d W 9 0 O 0 N v b H V t b k N v d W 5 0 J n F 1 b 3 Q 7 O j E y L C Z x d W 9 0 O 0 t l e U N v b H V t b k 5 h b W V z J n F 1 b 3 Q 7 O l t d L C Z x d W 9 0 O 0 N v b H V t b k l k Z W 5 0 a X R p Z X M m c X V v d D s 6 W y Z x d W 9 0 O 1 N l Y 3 R p b 2 4 x L 0 N v d X J z X 3 N 0 Y X R 1 d C 9 B d X R v U m V t b 3 Z l Z E N v b H V t b n M x L n t D b 2 R l I E 1 F U S w w f S Z x d W 9 0 O y w m c X V v d D t T Z W N 0 a W 9 u M S 9 D b 3 V y c 1 9 z d G F 0 d X Q v Q X V 0 b 1 J l b W 9 2 Z W R D b 2 x 1 b W 5 z M S 5 7 Q 2 9 1 c n M g K E P D g E Q p L D F 9 J n F 1 b 3 Q 7 L C Z x d W 9 0 O 1 N l Y 3 R p b 2 4 x L 0 N v d X J z X 3 N 0 Y X R 1 d C 9 B d X R v U m V t b 3 Z l Z E N v b H V t b n M x L n t D b 2 R l I G R c d T A w M j d v c H R p b 2 4 s M n 0 m c X V v d D s s J n F 1 b 3 Q 7 U 2 V j d G l v b j E v Q 2 9 1 c n N f c 3 R h d H V 0 L 0 F 1 d G 9 S Z W 1 v d m V k Q 2 9 s d W 1 u c z E u e 1 Z l c n N p b 2 4 g Z H U g Y 2 9 1 c n M s M 3 0 m c X V v d D s s J n F 1 b 3 Q 7 U 2 V j d G l v b j E v Q 2 9 1 c n N f c 3 R h d H V 0 L 0 F 1 d G 9 S Z W 1 v d m V k Q 2 9 s d W 1 u c z E u e 0 5 v b W J y Z S B 0 b 3 R h b C B k Z S B k Z X Z v a X J z L D R 9 J n F 1 b 3 Q 7 L C Z x d W 9 0 O 1 N l Y 3 R p b 2 4 x L 0 N v d X J z X 3 N 0 Y X R 1 d C 9 B d X R v U m V t b 3 Z l Z E N v b H V t b n M x L n t O b 2 1 i c m U g d G 9 0 Y W w g Z F x 1 M D A y N 2 V 4 Y W 1 l b n M s N X 0 m c X V v d D s s J n F 1 b 3 Q 7 U 2 V j d G l v b j E v Q 2 9 1 c n N f c 3 R h d H V 0 L 0 F 1 d G 9 S Z W 1 v d m V k Q 2 9 s d W 1 u c z E u e 0 R h d G U g Z W Z m Z W N 0 a X Z l L D Z 9 J n F 1 b 3 Q 7 L C Z x d W 9 0 O 1 N l Y 3 R p b 2 4 x L 0 N v d X J z X 3 N 0 Y X R 1 d C 9 B d X R v U m V t b 3 Z l Z E N v b H V t b n M x L n t T d G F 0 d X Q g Z H U g Y 2 9 1 c n M s N 3 0 m c X V v d D s s J n F 1 b 3 Q 7 U 2 V j d G l v b j E v Q 2 9 1 c n N f c 3 R h d H V 0 L 0 F 1 d G 9 S Z W 1 v d m V k Q 2 9 s d W 1 u c z E u e 1 N 0 Y X R 1 d C B k d S B j b 3 V y c 1 8 x L D h 9 J n F 1 b 3 Q 7 L C Z x d W 9 0 O 1 N l Y 3 R p b 2 4 x L 0 N v d X J z X 3 N 0 Y X R 1 d C 9 B d X R v U m V t b 3 Z l Z E N v b H V t b n M x L n t E Y X R l I G R c d T A w M j d p b m F j d G l 2 Y X R p b 2 4 s O X 0 m c X V v d D s s J n F 1 b 3 Q 7 U 2 V j d G l v b j E v Q 2 9 1 c n N f c 3 R h d H V 0 L 0 F 1 d G 9 S Z W 1 v d m V k Q 2 9 s d W 1 u c z E u e 0 1 v d G l m I G R l I G x c d T A w M j d p b m F j d G l 2 Y X R p b 2 4 s M T B 9 J n F 1 b 3 Q 7 L C Z x d W 9 0 O 1 N l Y 3 R p b 2 4 x L 0 N v d X J z X 3 N 0 Y X R 1 d C 9 B d X R v U m V t b 3 Z l Z E N v b H V t b n M x L n t D b 2 x 1 b W 4 x L D E x f S Z x d W 9 0 O 1 0 s J n F 1 b 3 Q 7 U m V s Y X R p b 2 5 z a G l w S W 5 m b y Z x d W 9 0 O z p b X X 0 i I C 8 + P C 9 T d G F i b G V F b n R y a W V z P j w v S X R l b T 4 8 S X R l b T 4 8 S X R l b U x v Y 2 F 0 a W 9 u P j x J d G V t V H l w Z T 5 G b 3 J t d W x h P C 9 J d G V t V H l w Z T 4 8 S X R l b V B h d G g + U 2 V j d G l v b j E v Q 2 9 1 c n N f c 3 R h d H V 0 L 1 N v d X J j Z T w v S X R l b V B h d G g + P C 9 J d G V t T G 9 j Y X R p b 2 4 + P F N 0 Y W J s Z U V u d H J p Z X M g L z 4 8 L 0 l 0 Z W 0 + P E l 0 Z W 0 + P E l 0 Z W 1 M b 2 N h d G l v b j 4 8 S X R l b V R 5 c G U + R m 9 y b X V s Y T w v S X R l b V R 5 c G U + P E l 0 Z W 1 Q Y X R o P l N l Y 3 R p b 2 4 x L 0 N v d X J z X 3 N 0 Y X R 1 d C 9 F b i 1 0 J U M z J U F B d G V z J T I w c H J v b X V z P C 9 J d G V t U G F 0 a D 4 8 L 0 l 0 Z W 1 M b 2 N h d G l v b j 4 8 U 3 R h Y m x l R W 5 0 c m l l c y A v P j w v S X R l b T 4 8 S X R l b T 4 8 S X R l b U x v Y 2 F 0 a W 9 u P j x J d G V t V H l w Z T 5 G b 3 J t d W x h P C 9 J d G V t V H l w Z T 4 8 S X R l b V B h d G g + U 2 V j d G l v b j E v Q 2 9 1 c n N f c 3 R h d H V 0 L 1 R 5 c G U l M j B t b 2 R p Z m k l Q z M l Q T k 8 L 0 l 0 Z W 1 Q Y X R o P j w v S X R l b U x v Y 2 F 0 a W 9 u P j x T d G F i b G V F b n R y a W V z I C 8 + P C 9 J d G V t P j x J d G V t P j x J d G V t T G 9 j Y X R p b 2 4 + P E l 0 Z W 1 U e X B l P k Z v c m 1 1 b G E 8 L 0 l 0 Z W 1 U e X B l P j x J d G V t U G F 0 a D 5 T Z W N 0 a W 9 u M S 9 D b 3 V y c y U y M G l u Y W N 0 a W Z z X 2 l u c 2 N y a X B 0 a W 9 u c 1 9 h Y 3 R p d m V z P C 9 J d G V t U G F 0 a D 4 8 L 0 l 0 Z W 1 M b 2 N h d G l v b j 4 8 U 3 R h Y m x l R W 5 0 c m l l c z 4 8 R W 5 0 c n k g V H l w Z T 0 i S X N Q c m l 2 Y X R l I i B W Y W x 1 Z T 0 i b D A i I C 8 + P E V u d H J 5 I F R 5 c G U 9 I k Z p b G x F b m F i b G V k I i B W Y W x 1 Z T 0 i b D E i I C 8 + P E V u d H J 5 I F R 5 c G U 9 I k Z p b G x P Y m p l Y 3 R U e X B l I i B W Y W x 1 Z T 0 i c 1 R h Y m x l I i A v P j x F b n R y e S B U e X B l P S J G a W x s V G 9 E Y X R h T W 9 k Z W x F b m F i b G V k I i B W Y W x 1 Z T 0 i b D A i I C 8 + P E V u d H J 5 I F R 5 c G U 9 I k J 1 Z m Z l c k 5 l e H R S Z W Z y Z X N o I i B W Y W x 1 Z T 0 i b D E i I C 8 + P E V u d H J 5 I F R 5 c G U 9 I l J l c 3 V s d F R 5 c G U i I F Z h b H V l P S J z V G F i b G U i I C 8 + P E V u d H J 5 I F R 5 c G U 9 I k 5 h b W V V c G R h d G V k Q W Z 0 Z X J G a W x s I i B W Y W x 1 Z T 0 i b D A i I C 8 + P E V u d H J 5 I F R 5 c G U 9 I k Z p b G x U Y X J n Z X Q i I F Z h b H V l P S J z Q 2 9 1 c n N f a W 5 h Y 3 R p Z n N f a W 5 z Y 3 J p c H R p b 2 5 z X 2 F j d G l 2 Z X M i I C 8 + P E V u d H J 5 I F R 5 c G U 9 I k Z p b G x l Z E N v b X B s Z X R l U m V z d W x 0 V G 9 X b 3 J r c 2 h l Z X Q i I F Z h b H V l P S J s M S I g L z 4 8 R W 5 0 c n k g V H l w Z T 0 i U m V s Y X R p b 2 5 z a G l w S W 5 m b 0 N v b n R h a W 5 l c i I g V m F s d W U 9 I n N 7 J n F 1 b 3 Q 7 Y 2 9 s d W 1 u Q 2 9 1 b n Q m c X V v d D s 6 N S w m c X V v d D t r Z X l D b 2 x 1 b W 5 O Y W 1 l c y Z x d W 9 0 O z p b X S w m c X V v d D t x d W V y e V J l b G F 0 a W 9 u c 2 h p c H M m c X V v d D s 6 W 1 0 s J n F 1 b 3 Q 7 Y 2 9 s d W 1 u S W R l b n R p d G l l c y Z x d W 9 0 O z p b J n F 1 b 3 Q 7 U 2 V j d G l v b j E v Q 2 9 1 c n M g a W 5 h Y 3 R p Z n N f a W 5 z Y 3 J p c H R p b 2 5 z X 2 F j d G l 2 Z X M v Q X V 0 b 1 J l b W 9 2 Z W R D b 2 x 1 b W 5 z M S 5 7 Q 2 9 k Z S B N R V E s M H 0 m c X V v d D s s J n F 1 b 3 Q 7 U 2 V j d G l v b j E v Q 2 9 1 c n M g a W 5 h Y 3 R p Z n N f a W 5 z Y 3 J p c H R p b 2 5 z X 2 F j d G l 2 Z X M v Q X V 0 b 1 J l b W 9 2 Z W R D b 2 x 1 b W 5 z M S 5 7 Q 2 9 k Z S B k X H U w M D I 3 b 3 B 0 a W 9 u L D F 9 J n F 1 b 3 Q 7 L C Z x d W 9 0 O 1 N l Y 3 R p b 2 4 x L 0 N v d X J z I G l u Y W N 0 a W Z z X 2 l u c 2 N y a X B 0 a W 9 u c 1 9 h Y 3 R p d m V z L 0 F 1 d G 9 S Z W 1 v d m V k Q 2 9 s d W 1 u c z E u e 1 Z l c n N p b 2 4 g Z H U g Y 2 9 1 c n M s M n 0 m c X V v d D s s J n F 1 b 3 Q 7 U 2 V j d G l v b j E v Q 2 9 1 c n M g a W 5 h Y 3 R p Z n N f a W 5 z Y 3 J p c H R p b 2 5 z X 2 F j d G l 2 Z X M v Q X V 0 b 1 J l b W 9 2 Z W R D b 2 x 1 b W 5 z M S 5 7 Q 2 9 k Z U 1 F U S A t I E 9 w d G l v b i A t I F Z l c n N p b 2 4 o Z m 9 y b W F 0 w 6 k p L D N 9 J n F 1 b 3 Q 7 L C Z x d W 9 0 O 1 N l Y 3 R p b 2 4 x L 0 N v d X J z I G l u Y W N 0 a W Z z X 2 l u c 2 N y a X B 0 a W 9 u c 1 9 h Y 3 R p d m V z L 0 F 1 d G 9 S Z W 1 v d m V k Q 2 9 s d W 1 u c z E u e 0 N v b H V t b j E s N H 0 m c X V v d D t d L C Z x d W 9 0 O 0 N v b H V t b k N v d W 5 0 J n F 1 b 3 Q 7 O j U s J n F 1 b 3 Q 7 S 2 V 5 Q 2 9 s d W 1 u T m F t Z X M m c X V v d D s 6 W 1 0 s J n F 1 b 3 Q 7 Q 2 9 s d W 1 u S W R l b n R p d G l l c y Z x d W 9 0 O z p b J n F 1 b 3 Q 7 U 2 V j d G l v b j E v Q 2 9 1 c n M g a W 5 h Y 3 R p Z n N f a W 5 z Y 3 J p c H R p b 2 5 z X 2 F j d G l 2 Z X M v Q X V 0 b 1 J l b W 9 2 Z W R D b 2 x 1 b W 5 z M S 5 7 Q 2 9 k Z S B N R V E s M H 0 m c X V v d D s s J n F 1 b 3 Q 7 U 2 V j d G l v b j E v Q 2 9 1 c n M g a W 5 h Y 3 R p Z n N f a W 5 z Y 3 J p c H R p b 2 5 z X 2 F j d G l 2 Z X M v Q X V 0 b 1 J l b W 9 2 Z W R D b 2 x 1 b W 5 z M S 5 7 Q 2 9 k Z S B k X H U w M D I 3 b 3 B 0 a W 9 u L D F 9 J n F 1 b 3 Q 7 L C Z x d W 9 0 O 1 N l Y 3 R p b 2 4 x L 0 N v d X J z I G l u Y W N 0 a W Z z X 2 l u c 2 N y a X B 0 a W 9 u c 1 9 h Y 3 R p d m V z L 0 F 1 d G 9 S Z W 1 v d m V k Q 2 9 s d W 1 u c z E u e 1 Z l c n N p b 2 4 g Z H U g Y 2 9 1 c n M s M n 0 m c X V v d D s s J n F 1 b 3 Q 7 U 2 V j d G l v b j E v Q 2 9 1 c n M g a W 5 h Y 3 R p Z n N f a W 5 z Y 3 J p c H R p b 2 5 z X 2 F j d G l 2 Z X M v Q X V 0 b 1 J l b W 9 2 Z W R D b 2 x 1 b W 5 z M S 5 7 Q 2 9 k Z U 1 F U S A t I E 9 w d G l v b i A t I F Z l c n N p b 2 4 o Z m 9 y b W F 0 w 6 k p L D N 9 J n F 1 b 3 Q 7 L C Z x d W 9 0 O 1 N l Y 3 R p b 2 4 x L 0 N v d X J z I G l u Y W N 0 a W Z z X 2 l u c 2 N y a X B 0 a W 9 u c 1 9 h Y 3 R p d m V z L 0 F 1 d G 9 S Z W 1 v d m V k Q 2 9 s d W 1 u c z E u e 0 N v b H V t b j E s N H 0 m c X V v d D t d L C Z x d W 9 0 O 1 J l b G F 0 a W 9 u c 2 h p c E l u Z m 8 m c X V v d D s 6 W 1 1 9 I i A v P j x F b n R y e S B U e X B l P S J G a W x s U 3 R h d H V z I i B W Y W x 1 Z T 0 i c 0 N v b X B s Z X R l I i A v P j x F b n R y e S B U e X B l P S J G a W x s Q 2 9 s d W 1 u T m F t Z X M i I F Z h b H V l P S J z W y Z x d W 9 0 O 0 N v Z G U g T U V R J n F 1 b 3 Q 7 L C Z x d W 9 0 O 0 N v Z G U g Z F x 1 M D A y N 2 9 w d G l v b i Z x d W 9 0 O y w m c X V v d D t W Z X J z a W 9 u I G R 1 I G N v d X J z J n F 1 b 3 Q 7 L C Z x d W 9 0 O 0 N v Z G V N R V E g L S B P c H R p b 2 4 g L S B W Z X J z a W 9 u K G Z v c m 1 h d M O p K S Z x d W 9 0 O y w m c X V v d D t D b 2 x 1 b W 4 x J n F 1 b 3 Q 7 X S I g L z 4 8 R W 5 0 c n k g V H l w Z T 0 i R m l s b E N v b H V t b l R 5 c G V z I i B W Y W x 1 Z T 0 i c 0 J n T U R C Z 1 k 9 I i A v P j x F b n R y e S B U e X B l P S J G a W x s T G F z d F V w Z G F 0 Z W Q i I F Z h b H V l P S J k M j A y N C 0 w M y 0 x M V Q y M D o x M j o y N i 4 5 M z U z O T Q 2 W i I g L z 4 8 R W 5 0 c n k g V H l w Z T 0 i R m l s b E V y c m 9 y Q 2 9 1 b n Q i I F Z h b H V l P S J s M C I g L z 4 8 R W 5 0 c n k g V H l w Z T 0 i R m l s b E V y c m 9 y Q 2 9 k Z S I g V m F s d W U 9 I n N V b m t u b 3 d u I i A v P j x F b n R y e S B U e X B l P S J G a W x s Q 2 9 1 b n Q i I F Z h b H V l P S J s M T U x I i A v P j x F b n R y e S B U e X B l P S J B Z G R l Z F R v R G F 0 Y U 1 v Z G V s I i B W Y W x 1 Z T 0 i b D A i I C 8 + P E V u d H J 5 I F R 5 c G U 9 I l F 1 Z X J 5 S U Q i I F Z h b H V l P S J z M G Q z Z m E 5 Y T c t N T A 5 M i 0 0 O D V l L T k 5 Z m E t Z j U 3 N z V k N m M 2 M j c 2 I i A v P j w v U 3 R h Y m x l R W 5 0 c m l l c z 4 8 L 0 l 0 Z W 0 + P E l 0 Z W 0 + P E l 0 Z W 1 M b 2 N h d G l v b j 4 8 S X R l b V R 5 c G U + R m 9 y b X V s Y T w v S X R l b V R 5 c G U + P E l 0 Z W 1 Q Y X R o P l N l Y 3 R p b 2 4 x L 0 N v d X J z J T I w a W 5 h Y 3 R p Z n N f a W 5 z Y 3 J p c H R p b 2 5 z X 2 F j d G l 2 Z X M v U 2 9 1 c m N l P C 9 J d G V t U G F 0 a D 4 8 L 0 l 0 Z W 1 M b 2 N h d G l v b j 4 8 U 3 R h Y m x l R W 5 0 c m l l c y A v P j w v S X R l b T 4 8 S X R l b T 4 8 S X R l b U x v Y 2 F 0 a W 9 u P j x J d G V t V H l w Z T 5 G b 3 J t d W x h P C 9 J d G V t V H l w Z T 4 8 S X R l b V B h d G g + U 2 V j d G l v b j E v Q 2 9 1 c n M l M j B p b m F j d G l m c 1 9 p b n N j c m l w d G l v b n N f Y W N 0 a X Z l c y 9 F b i 1 0 J U M z J U F B d G V z J T I w c H J v b X V z P C 9 J d G V t U G F 0 a D 4 8 L 0 l 0 Z W 1 M b 2 N h d G l v b j 4 8 U 3 R h Y m x l R W 5 0 c m l l c y A v P j w v S X R l b T 4 8 S X R l b T 4 8 S X R l b U x v Y 2 F 0 a W 9 u P j x J d G V t V H l w Z T 5 G b 3 J t d W x h P C 9 J d G V t V H l w Z T 4 8 S X R l b V B h d G g + U 2 V j d G l v b j E v Q 2 9 1 c n M l M j B p b m F j d G l m c 1 9 p b n N j c m l w d G l v b n N f Y W N 0 a X Z l c y 9 U e X B l J T I w b W 9 k a W Z p J U M z J U E 5 P C 9 J d G V t U G F 0 a D 4 8 L 0 l 0 Z W 1 M b 2 N h d G l v b j 4 8 U 3 R h Y m x l R W 5 0 c m l l c y A v P j w v S X R l b T 4 8 L 0 l 0 Z W 1 z P j w v T G 9 j Y W x Q Y W N r Y W d l T W V 0 Y W R h d G F G a W x l P h Y A A A B Q S w U G A A A A A A A A A A A A A A A A A A A A A A A A 2 g A A A A E A A A D Q j J 3 f A R X R E Y x 6 A M B P w p f r A Q A A A J C W + b T y r 2 1 A p J L r U O C K S 3 E A A A A A A g A A A A A A A 2 Y A A M A A A A A Q A A A A j O A d I H t 6 c C g Y F h g 0 s q 4 n B g A A A A A E g A A A o A A A A B A A A A C W 5 F d U Y w l d J T N I R K a c y c S Z U A A A A I D O P O m p m C q c s I 6 v l e j B Y z y G S I b j U c G u 7 H X z S 8 7 L 9 H L s I 5 b 6 4 Q x 3 A v K Q i U / m b a f b f P C M / z 7 L d l h d 5 q J M F r a h a x U S n Z R a t b 3 Z 8 R a S N / K t P a 1 r F A A A A P A B f V v q s j w l t P U u / p N 2 O a p O e 9 x x < / D a t a M a s h u p > 
</file>

<file path=customXml/itemProps1.xml><?xml version="1.0" encoding="utf-8"?>
<ds:datastoreItem xmlns:ds="http://schemas.openxmlformats.org/officeDocument/2006/customXml" ds:itemID="{6BAF286E-83BD-497E-B73F-7418E12F1EBE}">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7</vt:i4>
      </vt:variant>
    </vt:vector>
  </HeadingPairs>
  <TitlesOfParts>
    <vt:vector size="7" baseType="lpstr">
      <vt:lpstr>Cours_operation_massive</vt:lpstr>
      <vt:lpstr>Message_tuteurs</vt:lpstr>
      <vt:lpstr>Tableau_priorisation</vt:lpstr>
      <vt:lpstr>Octopus</vt:lpstr>
      <vt:lpstr>Cours_statut</vt:lpstr>
      <vt:lpstr>Cours inactifs_inscriptions_act</vt:lpstr>
      <vt:lpstr>Guide de choix de cours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Michel Lalumière</dc:creator>
  <cp:lastModifiedBy>Michel Lalumière</cp:lastModifiedBy>
  <dcterms:created xsi:type="dcterms:W3CDTF">2023-10-23T20:38:33Z</dcterms:created>
  <dcterms:modified xsi:type="dcterms:W3CDTF">2024-03-18T17:00:53Z</dcterms:modified>
</cp:coreProperties>
</file>